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5"/>
  </bookViews>
  <sheets>
    <sheet name="мальчики" sheetId="1" r:id="rId1"/>
    <sheet name="девочки" sheetId="2" r:id="rId2"/>
    <sheet name="девушки" sheetId="3" r:id="rId3"/>
    <sheet name="юноши, юниоры" sheetId="4" r:id="rId4"/>
    <sheet name="мужчины" sheetId="5" r:id="rId5"/>
    <sheet name="ветераны" sheetId="7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AA21" i="7" l="1"/>
  <c r="AB21" i="7" s="1"/>
  <c r="W21" i="7"/>
  <c r="X21" i="7" s="1"/>
  <c r="Y21" i="7" s="1"/>
  <c r="S21" i="7"/>
  <c r="T21" i="7" s="1"/>
  <c r="P21" i="7"/>
  <c r="O21" i="7"/>
  <c r="K21" i="7"/>
  <c r="L21" i="7" s="1"/>
  <c r="M21" i="7" s="1"/>
  <c r="H21" i="7"/>
  <c r="I21" i="7" s="1"/>
  <c r="AC21" i="7" s="1"/>
  <c r="AA18" i="7"/>
  <c r="AB18" i="7" s="1"/>
  <c r="W18" i="7"/>
  <c r="X18" i="7" s="1"/>
  <c r="S18" i="7"/>
  <c r="T18" i="7" s="1"/>
  <c r="O18" i="7"/>
  <c r="P18" i="7" s="1"/>
  <c r="K18" i="7"/>
  <c r="L18" i="7" s="1"/>
  <c r="H18" i="7"/>
  <c r="I18" i="7" s="1"/>
  <c r="AA15" i="7"/>
  <c r="AB15" i="7" s="1"/>
  <c r="W15" i="7"/>
  <c r="X15" i="7" s="1"/>
  <c r="S15" i="7"/>
  <c r="T15" i="7" s="1"/>
  <c r="U15" i="7" s="1"/>
  <c r="O15" i="7"/>
  <c r="P15" i="7" s="1"/>
  <c r="K15" i="7"/>
  <c r="L15" i="7" s="1"/>
  <c r="H15" i="7"/>
  <c r="I15" i="7" s="1"/>
  <c r="AA14" i="7"/>
  <c r="AB14" i="7" s="1"/>
  <c r="W14" i="7"/>
  <c r="X14" i="7" s="1"/>
  <c r="Y14" i="7" s="1"/>
  <c r="S14" i="7"/>
  <c r="T14" i="7" s="1"/>
  <c r="O14" i="7"/>
  <c r="P14" i="7" s="1"/>
  <c r="Q14" i="7" s="1"/>
  <c r="K14" i="7"/>
  <c r="L14" i="7" s="1"/>
  <c r="H14" i="7"/>
  <c r="I14" i="7" s="1"/>
  <c r="AA22" i="5"/>
  <c r="AB22" i="5" s="1"/>
  <c r="W22" i="5"/>
  <c r="X22" i="5" s="1"/>
  <c r="Y22" i="5" s="1"/>
  <c r="S22" i="5"/>
  <c r="T22" i="5" s="1"/>
  <c r="O22" i="5"/>
  <c r="P22" i="5" s="1"/>
  <c r="Q22" i="5" s="1"/>
  <c r="K22" i="5"/>
  <c r="L22" i="5" s="1"/>
  <c r="H22" i="5"/>
  <c r="I22" i="5" s="1"/>
  <c r="AA21" i="5"/>
  <c r="AB21" i="5" s="1"/>
  <c r="W21" i="5"/>
  <c r="X21" i="5" s="1"/>
  <c r="S21" i="5"/>
  <c r="T21" i="5" s="1"/>
  <c r="P21" i="5"/>
  <c r="O21" i="5"/>
  <c r="K21" i="5"/>
  <c r="L21" i="5" s="1"/>
  <c r="H21" i="5"/>
  <c r="I21" i="5" s="1"/>
  <c r="AA20" i="5"/>
  <c r="AB20" i="5" s="1"/>
  <c r="W20" i="5"/>
  <c r="X20" i="5" s="1"/>
  <c r="S20" i="5"/>
  <c r="T20" i="5" s="1"/>
  <c r="P20" i="5"/>
  <c r="Q20" i="5" s="1"/>
  <c r="O20" i="5"/>
  <c r="K20" i="5"/>
  <c r="L20" i="5" s="1"/>
  <c r="H20" i="5"/>
  <c r="I20" i="5" s="1"/>
  <c r="AA19" i="5"/>
  <c r="AB19" i="5" s="1"/>
  <c r="W19" i="5"/>
  <c r="X19" i="5" s="1"/>
  <c r="S19" i="5"/>
  <c r="T19" i="5" s="1"/>
  <c r="P19" i="5"/>
  <c r="Q19" i="5" s="1"/>
  <c r="O19" i="5"/>
  <c r="K19" i="5"/>
  <c r="L19" i="5" s="1"/>
  <c r="H19" i="5"/>
  <c r="I19" i="5" s="1"/>
  <c r="AA18" i="5"/>
  <c r="AB18" i="5" s="1"/>
  <c r="W18" i="5"/>
  <c r="X18" i="5" s="1"/>
  <c r="S18" i="5"/>
  <c r="T18" i="5" s="1"/>
  <c r="O18" i="5"/>
  <c r="P18" i="5" s="1"/>
  <c r="Q18" i="5" s="1"/>
  <c r="K18" i="5"/>
  <c r="L18" i="5" s="1"/>
  <c r="H18" i="5"/>
  <c r="I18" i="5" s="1"/>
  <c r="AA17" i="5"/>
  <c r="AB17" i="5" s="1"/>
  <c r="W17" i="5"/>
  <c r="X17" i="5" s="1"/>
  <c r="S17" i="5"/>
  <c r="T17" i="5" s="1"/>
  <c r="P17" i="5"/>
  <c r="O17" i="5"/>
  <c r="K17" i="5"/>
  <c r="L17" i="5" s="1"/>
  <c r="H17" i="5"/>
  <c r="I17" i="5" s="1"/>
  <c r="AA16" i="5"/>
  <c r="AB16" i="5" s="1"/>
  <c r="W16" i="5"/>
  <c r="X16" i="5" s="1"/>
  <c r="S16" i="5"/>
  <c r="T16" i="5" s="1"/>
  <c r="P16" i="5"/>
  <c r="Q16" i="5" s="1"/>
  <c r="O16" i="5"/>
  <c r="K16" i="5"/>
  <c r="L16" i="5" s="1"/>
  <c r="H16" i="5"/>
  <c r="I16" i="5" s="1"/>
  <c r="AA15" i="5"/>
  <c r="AB15" i="5" s="1"/>
  <c r="W15" i="5"/>
  <c r="X15" i="5" s="1"/>
  <c r="S15" i="5"/>
  <c r="T15" i="5" s="1"/>
  <c r="P15" i="5"/>
  <c r="Q15" i="5" s="1"/>
  <c r="O15" i="5"/>
  <c r="K15" i="5"/>
  <c r="L15" i="5" s="1"/>
  <c r="H15" i="5"/>
  <c r="I15" i="5" s="1"/>
  <c r="AB14" i="5"/>
  <c r="AA14" i="5"/>
  <c r="W14" i="5"/>
  <c r="X14" i="5" s="1"/>
  <c r="S14" i="5"/>
  <c r="T14" i="5" s="1"/>
  <c r="O14" i="5"/>
  <c r="P14" i="5" s="1"/>
  <c r="K14" i="5"/>
  <c r="L14" i="5" s="1"/>
  <c r="H14" i="5"/>
  <c r="I14" i="5" s="1"/>
  <c r="AC14" i="5" s="1"/>
  <c r="AA23" i="4"/>
  <c r="AB23" i="4" s="1"/>
  <c r="W23" i="4"/>
  <c r="X23" i="4" s="1"/>
  <c r="S23" i="4"/>
  <c r="T23" i="4" s="1"/>
  <c r="O23" i="4"/>
  <c r="P23" i="4" s="1"/>
  <c r="K23" i="4"/>
  <c r="L23" i="4" s="1"/>
  <c r="H23" i="4"/>
  <c r="I23" i="4" s="1"/>
  <c r="AA22" i="4"/>
  <c r="AB22" i="4" s="1"/>
  <c r="W22" i="4"/>
  <c r="X22" i="4" s="1"/>
  <c r="S22" i="4"/>
  <c r="T22" i="4" s="1"/>
  <c r="O22" i="4"/>
  <c r="P22" i="4" s="1"/>
  <c r="K22" i="4"/>
  <c r="L22" i="4" s="1"/>
  <c r="H22" i="4"/>
  <c r="I22" i="4" s="1"/>
  <c r="AA15" i="4"/>
  <c r="AB15" i="4" s="1"/>
  <c r="W15" i="4"/>
  <c r="X15" i="4" s="1"/>
  <c r="S15" i="4"/>
  <c r="T15" i="4" s="1"/>
  <c r="O15" i="4"/>
  <c r="P15" i="4" s="1"/>
  <c r="K15" i="4"/>
  <c r="L15" i="4" s="1"/>
  <c r="H15" i="4"/>
  <c r="I15" i="4" s="1"/>
  <c r="AA15" i="3"/>
  <c r="AB15" i="3" s="1"/>
  <c r="W15" i="3"/>
  <c r="X15" i="3" s="1"/>
  <c r="T15" i="3"/>
  <c r="S15" i="3"/>
  <c r="O15" i="3"/>
  <c r="P15" i="3" s="1"/>
  <c r="K15" i="3"/>
  <c r="L15" i="3" s="1"/>
  <c r="H15" i="3"/>
  <c r="I15" i="3" s="1"/>
  <c r="AA25" i="2"/>
  <c r="AB25" i="2" s="1"/>
  <c r="W25" i="2"/>
  <c r="X25" i="2" s="1"/>
  <c r="Y25" i="2" s="1"/>
  <c r="S25" i="2"/>
  <c r="T25" i="2" s="1"/>
  <c r="O25" i="2"/>
  <c r="P25" i="2" s="1"/>
  <c r="K25" i="2"/>
  <c r="L25" i="2" s="1"/>
  <c r="H25" i="2"/>
  <c r="I25" i="2" s="1"/>
  <c r="AA24" i="2"/>
  <c r="AB24" i="2" s="1"/>
  <c r="W24" i="2"/>
  <c r="X24" i="2" s="1"/>
  <c r="S24" i="2"/>
  <c r="T24" i="2" s="1"/>
  <c r="O24" i="2"/>
  <c r="P24" i="2" s="1"/>
  <c r="Q24" i="2" s="1"/>
  <c r="K24" i="2"/>
  <c r="L24" i="2" s="1"/>
  <c r="H24" i="2"/>
  <c r="I24" i="2" s="1"/>
  <c r="AA23" i="2"/>
  <c r="AB23" i="2" s="1"/>
  <c r="W23" i="2"/>
  <c r="X23" i="2" s="1"/>
  <c r="S23" i="2"/>
  <c r="T23" i="2" s="1"/>
  <c r="P23" i="2"/>
  <c r="O23" i="2"/>
  <c r="K23" i="2"/>
  <c r="L23" i="2" s="1"/>
  <c r="H23" i="2"/>
  <c r="I23" i="2" s="1"/>
  <c r="AA22" i="2"/>
  <c r="AB22" i="2" s="1"/>
  <c r="AD25" i="2" s="1"/>
  <c r="W22" i="2"/>
  <c r="X22" i="2" s="1"/>
  <c r="Y22" i="2" s="1"/>
  <c r="S22" i="2"/>
  <c r="T22" i="2" s="1"/>
  <c r="O22" i="2"/>
  <c r="P22" i="2" s="1"/>
  <c r="K22" i="2"/>
  <c r="L22" i="2" s="1"/>
  <c r="H22" i="2"/>
  <c r="I22" i="2" s="1"/>
  <c r="AA15" i="2"/>
  <c r="AB15" i="2" s="1"/>
  <c r="W15" i="2"/>
  <c r="X15" i="2" s="1"/>
  <c r="Y15" i="2" s="1"/>
  <c r="S15" i="2"/>
  <c r="T15" i="2" s="1"/>
  <c r="O15" i="2"/>
  <c r="P15" i="2" s="1"/>
  <c r="K15" i="2"/>
  <c r="L15" i="2" s="1"/>
  <c r="M15" i="2" s="1"/>
  <c r="H15" i="2"/>
  <c r="I15" i="2" s="1"/>
  <c r="AA14" i="2"/>
  <c r="AB14" i="2" s="1"/>
  <c r="W14" i="2"/>
  <c r="X14" i="2" s="1"/>
  <c r="S14" i="2"/>
  <c r="T14" i="2" s="1"/>
  <c r="O14" i="2"/>
  <c r="P14" i="2" s="1"/>
  <c r="K14" i="2"/>
  <c r="L14" i="2" s="1"/>
  <c r="H14" i="2"/>
  <c r="I14" i="2" s="1"/>
  <c r="AA13" i="2"/>
  <c r="AB13" i="2" s="1"/>
  <c r="W13" i="2"/>
  <c r="X13" i="2" s="1"/>
  <c r="Y13" i="2" s="1"/>
  <c r="S13" i="2"/>
  <c r="T13" i="2" s="1"/>
  <c r="O13" i="2"/>
  <c r="P13" i="2" s="1"/>
  <c r="K13" i="2"/>
  <c r="L13" i="2" s="1"/>
  <c r="H13" i="2"/>
  <c r="I13" i="2" s="1"/>
  <c r="AA39" i="1"/>
  <c r="AB39" i="1" s="1"/>
  <c r="W39" i="1"/>
  <c r="X39" i="1" s="1"/>
  <c r="S39" i="1"/>
  <c r="T39" i="1" s="1"/>
  <c r="O39" i="1"/>
  <c r="P39" i="1" s="1"/>
  <c r="K39" i="1"/>
  <c r="L39" i="1" s="1"/>
  <c r="H39" i="1"/>
  <c r="I39" i="1" s="1"/>
  <c r="AA38" i="1"/>
  <c r="AB38" i="1" s="1"/>
  <c r="W38" i="1"/>
  <c r="X38" i="1" s="1"/>
  <c r="S38" i="1"/>
  <c r="T38" i="1" s="1"/>
  <c r="O38" i="1"/>
  <c r="P38" i="1" s="1"/>
  <c r="Q38" i="1" s="1"/>
  <c r="K38" i="1"/>
  <c r="L38" i="1" s="1"/>
  <c r="H38" i="1"/>
  <c r="I38" i="1" s="1"/>
  <c r="AA37" i="1"/>
  <c r="AB37" i="1" s="1"/>
  <c r="W37" i="1"/>
  <c r="X37" i="1" s="1"/>
  <c r="Y37" i="1" s="1"/>
  <c r="S37" i="1"/>
  <c r="T37" i="1" s="1"/>
  <c r="O37" i="1"/>
  <c r="P37" i="1" s="1"/>
  <c r="L37" i="1"/>
  <c r="K37" i="1"/>
  <c r="H37" i="1"/>
  <c r="I37" i="1" s="1"/>
  <c r="AA31" i="1"/>
  <c r="AB31" i="1" s="1"/>
  <c r="W31" i="1"/>
  <c r="X31" i="1" s="1"/>
  <c r="Y31" i="1" s="1"/>
  <c r="S31" i="1"/>
  <c r="T31" i="1" s="1"/>
  <c r="O31" i="1"/>
  <c r="P31" i="1" s="1"/>
  <c r="K31" i="1"/>
  <c r="L31" i="1" s="1"/>
  <c r="H31" i="1"/>
  <c r="I31" i="1" s="1"/>
  <c r="AA30" i="1"/>
  <c r="AB30" i="1" s="1"/>
  <c r="W30" i="1"/>
  <c r="X30" i="1" s="1"/>
  <c r="S30" i="1"/>
  <c r="T30" i="1" s="1"/>
  <c r="O30" i="1"/>
  <c r="P30" i="1" s="1"/>
  <c r="K30" i="1"/>
  <c r="L30" i="1" s="1"/>
  <c r="H30" i="1"/>
  <c r="I30" i="1" s="1"/>
  <c r="AA29" i="1"/>
  <c r="AB29" i="1" s="1"/>
  <c r="W29" i="1"/>
  <c r="X29" i="1" s="1"/>
  <c r="Y29" i="1" s="1"/>
  <c r="S29" i="1"/>
  <c r="T29" i="1" s="1"/>
  <c r="O29" i="1"/>
  <c r="P29" i="1" s="1"/>
  <c r="K29" i="1"/>
  <c r="L29" i="1" s="1"/>
  <c r="H29" i="1"/>
  <c r="I29" i="1" s="1"/>
  <c r="AA28" i="1"/>
  <c r="AB28" i="1" s="1"/>
  <c r="W28" i="1"/>
  <c r="X28" i="1" s="1"/>
  <c r="S28" i="1"/>
  <c r="T28" i="1" s="1"/>
  <c r="O28" i="1"/>
  <c r="P28" i="1" s="1"/>
  <c r="K28" i="1"/>
  <c r="L28" i="1" s="1"/>
  <c r="H28" i="1"/>
  <c r="I28" i="1" s="1"/>
  <c r="AA27" i="1"/>
  <c r="AB27" i="1" s="1"/>
  <c r="W27" i="1"/>
  <c r="X27" i="1" s="1"/>
  <c r="S27" i="1"/>
  <c r="T27" i="1" s="1"/>
  <c r="O27" i="1"/>
  <c r="P27" i="1" s="1"/>
  <c r="K27" i="1"/>
  <c r="L27" i="1" s="1"/>
  <c r="H27" i="1"/>
  <c r="I27" i="1" s="1"/>
  <c r="AA26" i="1"/>
  <c r="AB26" i="1" s="1"/>
  <c r="W26" i="1"/>
  <c r="X26" i="1" s="1"/>
  <c r="S26" i="1"/>
  <c r="T26" i="1" s="1"/>
  <c r="O26" i="1"/>
  <c r="P26" i="1" s="1"/>
  <c r="K26" i="1"/>
  <c r="L26" i="1" s="1"/>
  <c r="H26" i="1"/>
  <c r="I26" i="1" s="1"/>
  <c r="AA20" i="1"/>
  <c r="AB20" i="1" s="1"/>
  <c r="W20" i="1"/>
  <c r="X20" i="1" s="1"/>
  <c r="S20" i="1"/>
  <c r="T20" i="1" s="1"/>
  <c r="O20" i="1"/>
  <c r="P20" i="1" s="1"/>
  <c r="K20" i="1"/>
  <c r="L20" i="1" s="1"/>
  <c r="H20" i="1"/>
  <c r="I20" i="1" s="1"/>
  <c r="AA19" i="1"/>
  <c r="AB19" i="1" s="1"/>
  <c r="W19" i="1"/>
  <c r="X19" i="1" s="1"/>
  <c r="S19" i="1"/>
  <c r="T19" i="1" s="1"/>
  <c r="O19" i="1"/>
  <c r="P19" i="1" s="1"/>
  <c r="K19" i="1"/>
  <c r="L19" i="1" s="1"/>
  <c r="H19" i="1"/>
  <c r="I19" i="1" s="1"/>
  <c r="AA18" i="1"/>
  <c r="AB18" i="1" s="1"/>
  <c r="W18" i="1"/>
  <c r="X18" i="1" s="1"/>
  <c r="S18" i="1"/>
  <c r="T18" i="1" s="1"/>
  <c r="O18" i="1"/>
  <c r="P18" i="1" s="1"/>
  <c r="K18" i="1"/>
  <c r="L18" i="1" s="1"/>
  <c r="H18" i="1"/>
  <c r="I18" i="1" s="1"/>
  <c r="AA17" i="1"/>
  <c r="AB17" i="1" s="1"/>
  <c r="W17" i="1"/>
  <c r="X17" i="1" s="1"/>
  <c r="S17" i="1"/>
  <c r="T17" i="1" s="1"/>
  <c r="O17" i="1"/>
  <c r="P17" i="1" s="1"/>
  <c r="K17" i="1"/>
  <c r="L17" i="1" s="1"/>
  <c r="H17" i="1"/>
  <c r="I17" i="1" s="1"/>
  <c r="AA16" i="1"/>
  <c r="AB16" i="1" s="1"/>
  <c r="W16" i="1"/>
  <c r="X16" i="1" s="1"/>
  <c r="S16" i="1"/>
  <c r="T16" i="1" s="1"/>
  <c r="O16" i="1"/>
  <c r="P16" i="1" s="1"/>
  <c r="K16" i="1"/>
  <c r="L16" i="1" s="1"/>
  <c r="H16" i="1"/>
  <c r="I16" i="1" s="1"/>
  <c r="AA15" i="1"/>
  <c r="AB15" i="1" s="1"/>
  <c r="W15" i="1"/>
  <c r="X15" i="1" s="1"/>
  <c r="Y15" i="1" s="1"/>
  <c r="S15" i="1"/>
  <c r="T15" i="1" s="1"/>
  <c r="O15" i="1"/>
  <c r="P15" i="1" s="1"/>
  <c r="K15" i="1"/>
  <c r="L15" i="1" s="1"/>
  <c r="H15" i="1"/>
  <c r="I15" i="1" s="1"/>
  <c r="AA14" i="1"/>
  <c r="AB14" i="1" s="1"/>
  <c r="W14" i="1"/>
  <c r="X14" i="1" s="1"/>
  <c r="S14" i="1"/>
  <c r="T14" i="1" s="1"/>
  <c r="O14" i="1"/>
  <c r="P14" i="1" s="1"/>
  <c r="K14" i="1"/>
  <c r="L14" i="1" s="1"/>
  <c r="H14" i="1"/>
  <c r="I14" i="1" s="1"/>
  <c r="AA13" i="1"/>
  <c r="AB13" i="1" s="1"/>
  <c r="W13" i="1"/>
  <c r="X13" i="1" s="1"/>
  <c r="S13" i="1"/>
  <c r="T13" i="1" s="1"/>
  <c r="O13" i="1"/>
  <c r="P13" i="1" s="1"/>
  <c r="K13" i="1"/>
  <c r="L13" i="1" s="1"/>
  <c r="H13" i="1"/>
  <c r="I13" i="1" s="1"/>
  <c r="M15" i="7" l="1"/>
  <c r="U18" i="7"/>
  <c r="U21" i="7"/>
  <c r="Y15" i="7"/>
  <c r="U14" i="7"/>
  <c r="Q15" i="7"/>
  <c r="U14" i="5"/>
  <c r="Q17" i="5"/>
  <c r="Q21" i="5"/>
  <c r="M14" i="5"/>
  <c r="AD15" i="5"/>
  <c r="AC15" i="5"/>
  <c r="U15" i="5"/>
  <c r="AC16" i="5"/>
  <c r="U16" i="5"/>
  <c r="AC17" i="5"/>
  <c r="U17" i="5"/>
  <c r="AC18" i="5"/>
  <c r="U18" i="5"/>
  <c r="AC19" i="5"/>
  <c r="U19" i="5"/>
  <c r="AC20" i="5"/>
  <c r="U20" i="5"/>
  <c r="AC21" i="5"/>
  <c r="U21" i="5"/>
  <c r="AC22" i="5"/>
  <c r="U22" i="5"/>
  <c r="AD16" i="5"/>
  <c r="AD18" i="5"/>
  <c r="AD20" i="5"/>
  <c r="Y14" i="5"/>
  <c r="AD17" i="5"/>
  <c r="AD19" i="5"/>
  <c r="AD22" i="5"/>
  <c r="Q14" i="5"/>
  <c r="M14" i="7"/>
  <c r="AD15" i="7"/>
  <c r="Q18" i="7"/>
  <c r="Q21" i="7"/>
  <c r="M18" i="7"/>
  <c r="AC14" i="7"/>
  <c r="Y18" i="7"/>
  <c r="M15" i="5"/>
  <c r="M16" i="5"/>
  <c r="M17" i="5"/>
  <c r="M18" i="5"/>
  <c r="M19" i="5"/>
  <c r="M20" i="5"/>
  <c r="M21" i="5"/>
  <c r="M22" i="5"/>
  <c r="Y15" i="5"/>
  <c r="Y16" i="5"/>
  <c r="Y17" i="5"/>
  <c r="Y18" i="5"/>
  <c r="Y19" i="5"/>
  <c r="Y20" i="5"/>
  <c r="Y21" i="5"/>
  <c r="AD21" i="5"/>
  <c r="AC23" i="4"/>
  <c r="Q15" i="4"/>
  <c r="Q23" i="4"/>
  <c r="Q22" i="4"/>
  <c r="AC22" i="4"/>
  <c r="U23" i="4"/>
  <c r="M15" i="4"/>
  <c r="AD23" i="4"/>
  <c r="U15" i="4"/>
  <c r="AC15" i="4"/>
  <c r="Y22" i="4"/>
  <c r="M23" i="4"/>
  <c r="Y23" i="4"/>
  <c r="U22" i="4"/>
  <c r="Y15" i="4"/>
  <c r="M22" i="4"/>
  <c r="M15" i="3"/>
  <c r="Q15" i="3"/>
  <c r="AC15" i="3"/>
  <c r="U15" i="3"/>
  <c r="Y15" i="3"/>
  <c r="Q27" i="1"/>
  <c r="AC13" i="1"/>
  <c r="Q17" i="1"/>
  <c r="U14" i="1"/>
  <c r="U20" i="1"/>
  <c r="M13" i="1"/>
  <c r="Y14" i="1"/>
  <c r="M18" i="1"/>
  <c r="Y20" i="1"/>
  <c r="U16" i="1"/>
  <c r="Q18" i="1"/>
  <c r="AD18" i="1"/>
  <c r="Q26" i="1"/>
  <c r="M28" i="1"/>
  <c r="Q29" i="1"/>
  <c r="Q31" i="1"/>
  <c r="M38" i="1"/>
  <c r="U39" i="1"/>
  <c r="U17" i="1"/>
  <c r="M19" i="1"/>
  <c r="M29" i="1"/>
  <c r="U30" i="1"/>
  <c r="Y38" i="1"/>
  <c r="U15" i="1"/>
  <c r="Y16" i="1"/>
  <c r="AD17" i="1"/>
  <c r="U26" i="1"/>
  <c r="M27" i="1"/>
  <c r="Q28" i="1"/>
  <c r="AC26" i="1"/>
  <c r="AD29" i="1"/>
  <c r="AD30" i="1"/>
  <c r="AD38" i="1"/>
  <c r="AD39" i="1"/>
  <c r="Y13" i="1"/>
  <c r="M15" i="1"/>
  <c r="M16" i="1"/>
  <c r="M20" i="1"/>
  <c r="AD27" i="1"/>
  <c r="Q13" i="1"/>
  <c r="U18" i="1"/>
  <c r="Q19" i="1"/>
  <c r="U27" i="1"/>
  <c r="U28" i="1"/>
  <c r="U29" i="1"/>
  <c r="AC37" i="1"/>
  <c r="U38" i="1"/>
  <c r="M14" i="1"/>
  <c r="Y19" i="1"/>
  <c r="AD28" i="1"/>
  <c r="Q37" i="1"/>
  <c r="AD14" i="1"/>
  <c r="AD15" i="1"/>
  <c r="AD16" i="1"/>
  <c r="M17" i="1"/>
  <c r="Y17" i="1"/>
  <c r="AD19" i="1"/>
  <c r="AD20" i="1"/>
  <c r="M26" i="1"/>
  <c r="Y26" i="1"/>
  <c r="M30" i="1"/>
  <c r="Y30" i="1"/>
  <c r="AD31" i="1"/>
  <c r="M39" i="1"/>
  <c r="Y39" i="1"/>
  <c r="Y14" i="2"/>
  <c r="Q15" i="2"/>
  <c r="U23" i="2"/>
  <c r="M14" i="2"/>
  <c r="AD24" i="2"/>
  <c r="M13" i="2"/>
  <c r="M23" i="2"/>
  <c r="Q13" i="2"/>
  <c r="Q14" i="2"/>
  <c r="AC22" i="2"/>
  <c r="Q22" i="2"/>
  <c r="AD23" i="2"/>
  <c r="Q25" i="2"/>
  <c r="M25" i="2"/>
  <c r="U15" i="2"/>
  <c r="U22" i="2"/>
  <c r="Q23" i="2"/>
  <c r="Y23" i="2"/>
  <c r="M24" i="2"/>
  <c r="Y24" i="2"/>
  <c r="AD14" i="2"/>
  <c r="U13" i="2"/>
  <c r="U14" i="2"/>
  <c r="U25" i="2"/>
  <c r="AC13" i="2"/>
  <c r="U24" i="2"/>
  <c r="AD15" i="2"/>
  <c r="M22" i="2"/>
  <c r="AC27" i="1"/>
  <c r="AC28" i="1"/>
  <c r="M31" i="1"/>
  <c r="U37" i="1"/>
  <c r="Q14" i="1"/>
  <c r="Q15" i="1"/>
  <c r="Q16" i="1"/>
  <c r="Q20" i="1"/>
  <c r="U13" i="1"/>
  <c r="AC14" i="1"/>
  <c r="AC15" i="1"/>
  <c r="Y18" i="1"/>
  <c r="U19" i="1"/>
  <c r="Y27" i="1"/>
  <c r="Y28" i="1"/>
  <c r="Q30" i="1"/>
  <c r="U31" i="1"/>
  <c r="M37" i="1"/>
  <c r="Q39" i="1"/>
</calcChain>
</file>

<file path=xl/sharedStrings.xml><?xml version="1.0" encoding="utf-8"?>
<sst xmlns="http://schemas.openxmlformats.org/spreadsheetml/2006/main" count="524" uniqueCount="112">
  <si>
    <t>Федрация триатлона Ярославской области</t>
  </si>
  <si>
    <t>Температура воздуха:</t>
  </si>
  <si>
    <t>М</t>
  </si>
  <si>
    <t>Фамилия, имя</t>
  </si>
  <si>
    <t>Квал.</t>
  </si>
  <si>
    <t>вр. ст.</t>
  </si>
  <si>
    <t>Субъект РФ</t>
  </si>
  <si>
    <t>Плавание</t>
  </si>
  <si>
    <t>Бег</t>
  </si>
  <si>
    <t>Тр-1</t>
  </si>
  <si>
    <t>Т1</t>
  </si>
  <si>
    <t>Тр-2</t>
  </si>
  <si>
    <t>Т2</t>
  </si>
  <si>
    <t>Результат</t>
  </si>
  <si>
    <t>Отставание</t>
  </si>
  <si>
    <t>1р</t>
  </si>
  <si>
    <t>Ярославская</t>
  </si>
  <si>
    <t>2000</t>
  </si>
  <si>
    <t>Чернышов Дмитрий</t>
  </si>
  <si>
    <t>1998</t>
  </si>
  <si>
    <t>2003</t>
  </si>
  <si>
    <t>2004</t>
  </si>
  <si>
    <t>КМС</t>
  </si>
  <si>
    <t>Мужчины</t>
  </si>
  <si>
    <t>Бульба Антон</t>
  </si>
  <si>
    <t>1996</t>
  </si>
  <si>
    <t>Яковлев Дмитрий</t>
  </si>
  <si>
    <t>1982</t>
  </si>
  <si>
    <t>1997</t>
  </si>
  <si>
    <t>Управление по физической культуре и спорту мэрии города Ярославля</t>
  </si>
  <si>
    <t>Тараканов Кирилл</t>
  </si>
  <si>
    <t>Остроумов Роман</t>
  </si>
  <si>
    <t>МС</t>
  </si>
  <si>
    <t>Фомин Алексей</t>
  </si>
  <si>
    <t>1977</t>
  </si>
  <si>
    <t>Клемин Олег</t>
  </si>
  <si>
    <t>1959</t>
  </si>
  <si>
    <t>Открытый чемпионат и первенство города Ярославля по кросс-кантри дуатлону</t>
  </si>
  <si>
    <t>Место проведения: Ярославская обл., г. Ярославль, л/база "Яковлевская"</t>
  </si>
  <si>
    <t>"+1 гр.</t>
  </si>
  <si>
    <t>Место</t>
  </si>
  <si>
    <t>Старт. №</t>
  </si>
  <si>
    <t>Г.р.</t>
  </si>
  <si>
    <t>Велогонка</t>
  </si>
  <si>
    <t>Резельтат</t>
  </si>
  <si>
    <t>Выполн. разряд</t>
  </si>
  <si>
    <t>Шилова Дарья</t>
  </si>
  <si>
    <t>Соколова Ангелина</t>
  </si>
  <si>
    <t>Залавцев Иван</t>
  </si>
  <si>
    <t>Ширшов Илья</t>
  </si>
  <si>
    <t xml:space="preserve">Главный судья </t>
  </si>
  <si>
    <t>Анкудинов А.В. (1к, г. Ярославль)</t>
  </si>
  <si>
    <t xml:space="preserve">Главный секретарь </t>
  </si>
  <si>
    <t>Хатамов Евгений</t>
  </si>
  <si>
    <t>1988</t>
  </si>
  <si>
    <t>Мужчины - любители</t>
  </si>
  <si>
    <t>б/р</t>
  </si>
  <si>
    <t>Открытый чемпионат и первенство города Ярославля по кросс-дуатлону</t>
  </si>
  <si>
    <t>Дата проведения:               21 октября 2017 г.</t>
  </si>
  <si>
    <t>Девочки 2007 г.р. и младше</t>
  </si>
  <si>
    <t xml:space="preserve">Дистанция: бег 1,5км + велогонка 5 км + бег 500 м </t>
  </si>
  <si>
    <t>Сорокина Татьяна</t>
  </si>
  <si>
    <t>2007</t>
  </si>
  <si>
    <t>Молева Екатерина</t>
  </si>
  <si>
    <t>2008</t>
  </si>
  <si>
    <t>Каткова Мария</t>
  </si>
  <si>
    <t>2009</t>
  </si>
  <si>
    <t>Мальчики 2007 г.р. и младше</t>
  </si>
  <si>
    <t>Вашуков Данил</t>
  </si>
  <si>
    <t>Приоров Вадим</t>
  </si>
  <si>
    <t>Куликов Артем</t>
  </si>
  <si>
    <t>Румянцев Фома</t>
  </si>
  <si>
    <t>Любошевский Леонид</t>
  </si>
  <si>
    <t>Шевцов Степан</t>
  </si>
  <si>
    <t>Сергеев Егор</t>
  </si>
  <si>
    <t>Соколов Макар</t>
  </si>
  <si>
    <t>Мальчики 2005-2006 г.р.</t>
  </si>
  <si>
    <t>Метенов Артем</t>
  </si>
  <si>
    <t>2006</t>
  </si>
  <si>
    <t>Тяжелов Захар</t>
  </si>
  <si>
    <t>Тарасов Иван</t>
  </si>
  <si>
    <t>Шевцов Тимофей</t>
  </si>
  <si>
    <t>Раскатов Кирилл</t>
  </si>
  <si>
    <t>Михайлов Игорь</t>
  </si>
  <si>
    <t>Девочки 2003-2004 г.р.</t>
  </si>
  <si>
    <t xml:space="preserve">Дистанция: бег 3км + велогонка 10 км + бег 1,5км </t>
  </si>
  <si>
    <t>Кулакова Яна</t>
  </si>
  <si>
    <t>Дегтярёва Ксения</t>
  </si>
  <si>
    <t>Мальчики 2003-2004 г.р.</t>
  </si>
  <si>
    <t>Матвейчук Матвей</t>
  </si>
  <si>
    <t>Пеньков Никита</t>
  </si>
  <si>
    <t>Бузанов Тимофей</t>
  </si>
  <si>
    <t>Тараканова Ю.Ф. (1к., г. Ярославль)</t>
  </si>
  <si>
    <t>Дата проведения:                21 октября 2017 г.</t>
  </si>
  <si>
    <t>Девушки 15-17 лет (2000-2002 г.р.)</t>
  </si>
  <si>
    <t xml:space="preserve">Дистанция: бег 3км + велогонка 10км + бег 1,5 км </t>
  </si>
  <si>
    <t>Белкина Екатерина</t>
  </si>
  <si>
    <t>Юноши 15-17 лет (2000-2002 г.р.)</t>
  </si>
  <si>
    <t>Привалов Егор</t>
  </si>
  <si>
    <t>2002</t>
  </si>
  <si>
    <t>Юниоры 18-19 лет (1998-1999 г.р.)</t>
  </si>
  <si>
    <t>Шевцов Юрий</t>
  </si>
  <si>
    <t>1981</t>
  </si>
  <si>
    <t>Малеев Дмитрий</t>
  </si>
  <si>
    <t>Пеньков Андрей</t>
  </si>
  <si>
    <t>1980</t>
  </si>
  <si>
    <t>Мужчины - ветераны 1973-1977 г.р.</t>
  </si>
  <si>
    <t>Забродинов Андрей</t>
  </si>
  <si>
    <t>Мужчины - ветераны 1968-1972 г.р.</t>
  </si>
  <si>
    <t>Подобедов Олег</t>
  </si>
  <si>
    <t>1969</t>
  </si>
  <si>
    <t>Мужчины - ветераны 1962 г.р.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</si>
</sst>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:ss.0;@"/>
    <numFmt numFmtId="165" formatCode="mm:ss.0;@"/>
    <numFmt numFmtId="166" formatCode="h:mm:ss;@"/>
    <numFmt numFmtId="167" formatCode="ss.0;@"/>
    <numFmt numFmtId="168" formatCode="h:mm:ss.0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name val="Arial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7" fontId="1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47" fontId="4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/>
    <xf numFmtId="0" fontId="9" fillId="0" borderId="0" xfId="0" applyFont="1" applyBorder="1"/>
    <xf numFmtId="0" fontId="4" fillId="0" borderId="7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vertical="center"/>
    </xf>
    <xf numFmtId="0" fontId="4" fillId="0" borderId="7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47" fontId="4" fillId="0" borderId="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47" fontId="4" fillId="0" borderId="10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vertical="center"/>
    </xf>
    <xf numFmtId="0" fontId="10" fillId="0" borderId="0" xfId="0" applyFont="1" applyBorder="1" applyAlignment="1"/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164" fontId="0" fillId="0" borderId="19" xfId="0" applyNumberFormat="1" applyBorder="1" applyAlignment="1">
      <alignment vertical="center"/>
    </xf>
    <xf numFmtId="164" fontId="0" fillId="0" borderId="19" xfId="0" applyNumberForma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47" fontId="4" fillId="0" borderId="19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164" fontId="0" fillId="0" borderId="13" xfId="0" applyNumberForma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47" fontId="4" fillId="0" borderId="13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164" fontId="0" fillId="0" borderId="16" xfId="0" applyNumberForma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47" fontId="4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8" fillId="0" borderId="16" xfId="0" applyFont="1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/>
    <xf numFmtId="165" fontId="0" fillId="0" borderId="16" xfId="0" applyNumberFormat="1" applyBorder="1"/>
    <xf numFmtId="0" fontId="9" fillId="0" borderId="16" xfId="0" applyFont="1" applyBorder="1"/>
    <xf numFmtId="0" fontId="9" fillId="0" borderId="17" xfId="0" applyFont="1" applyBorder="1"/>
    <xf numFmtId="0" fontId="4" fillId="0" borderId="20" xfId="0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164" fontId="1" fillId="0" borderId="0" xfId="0" applyNumberFormat="1" applyFont="1" applyBorder="1" applyAlignment="1">
      <alignment vertical="center"/>
    </xf>
    <xf numFmtId="167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3" fillId="0" borderId="7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7" fontId="1" fillId="0" borderId="23" xfId="0" applyNumberFormat="1" applyFont="1" applyBorder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164" fontId="14" fillId="0" borderId="23" xfId="0" applyNumberFormat="1" applyFont="1" applyBorder="1" applyAlignment="1">
      <alignment vertical="center"/>
    </xf>
    <xf numFmtId="164" fontId="1" fillId="0" borderId="23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167" fontId="1" fillId="0" borderId="23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47" fontId="4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164" fontId="0" fillId="0" borderId="26" xfId="0" applyNumberFormat="1" applyBorder="1" applyAlignment="1">
      <alignment vertical="center"/>
    </xf>
    <xf numFmtId="164" fontId="0" fillId="0" borderId="26" xfId="0" applyNumberForma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47" fontId="4" fillId="0" borderId="26" xfId="0" applyNumberFormat="1" applyFont="1" applyBorder="1" applyAlignment="1">
      <alignment horizontal="center" vertical="center"/>
    </xf>
    <xf numFmtId="47" fontId="4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64" fontId="4" fillId="0" borderId="13" xfId="0" applyNumberFormat="1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164" fontId="4" fillId="0" borderId="16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8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/>
    </xf>
    <xf numFmtId="47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167" fontId="0" fillId="0" borderId="10" xfId="0" applyNumberFormat="1" applyBorder="1" applyAlignment="1">
      <alignment horizontal="center" vertical="center"/>
    </xf>
    <xf numFmtId="0" fontId="4" fillId="3" borderId="28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0" fillId="0" borderId="28" xfId="0" applyBorder="1"/>
    <xf numFmtId="0" fontId="4" fillId="0" borderId="10" xfId="0" applyFont="1" applyBorder="1"/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11" xfId="0" applyBorder="1"/>
    <xf numFmtId="0" fontId="1" fillId="0" borderId="16" xfId="0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38100</xdr:rowOff>
    </xdr:from>
    <xdr:to>
      <xdr:col>3</xdr:col>
      <xdr:colOff>405225</xdr:colOff>
      <xdr:row>2</xdr:row>
      <xdr:rowOff>137583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38100"/>
          <a:ext cx="3022482" cy="48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2</xdr:col>
      <xdr:colOff>1512094</xdr:colOff>
      <xdr:row>2</xdr:row>
      <xdr:rowOff>28575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22574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28575</xdr:rowOff>
    </xdr:from>
    <xdr:to>
      <xdr:col>4</xdr:col>
      <xdr:colOff>2381</xdr:colOff>
      <xdr:row>3</xdr:row>
      <xdr:rowOff>66675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0"/>
          <a:ext cx="2057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176741</xdr:rowOff>
    </xdr:from>
    <xdr:to>
      <xdr:col>2</xdr:col>
      <xdr:colOff>1756834</xdr:colOff>
      <xdr:row>2</xdr:row>
      <xdr:rowOff>171663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76741"/>
          <a:ext cx="2635250" cy="37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114300</xdr:rowOff>
    </xdr:from>
    <xdr:to>
      <xdr:col>3</xdr:col>
      <xdr:colOff>304800</xdr:colOff>
      <xdr:row>2</xdr:row>
      <xdr:rowOff>123825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1905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114300</xdr:rowOff>
    </xdr:from>
    <xdr:to>
      <xdr:col>3</xdr:col>
      <xdr:colOff>304800</xdr:colOff>
      <xdr:row>2</xdr:row>
      <xdr:rowOff>123825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1905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0;&#1083;&#1080;&#1103;\Desktop\&#1084;&#1086;&#1080;%20&#1076;&#1086;&#1082;&#1091;&#1084;&#1077;&#1085;&#1090;&#1099;\&#1057;&#1086;&#1088;&#1077;&#1074;&#1085;&#1086;&#1074;&#1072;&#1085;&#1080;&#1103;\2017\50%20&#1063;&#1075;&#1071;%20&#1087;&#1086;%20&#1076;&#1091;&#1072;&#1090;&#1083;&#1086;&#1085;&#1091;\&#1055;&#1088;&#1086;&#1090;&#1086;&#1082;&#1086;&#1083;%20&#1063;&#1080;&#1055;%20&#1075;.%20&#1071;&#1088;&#1086;&#1089;&#1083;&#1072;&#1074;&#1083;&#1100;%20&#1082;&#1088;&#1086;&#1089;&#1089;-&#1090;&#1088;&#1080;&#1072;&#1090;&#1083;&#1086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ишки"/>
      <sheetName val="Стартовые"/>
      <sheetName val="юноши"/>
      <sheetName val="элита"/>
      <sheetName val="дети"/>
    </sheetNames>
    <sheetDataSet>
      <sheetData sheetId="0">
        <row r="4">
          <cell r="A4">
            <v>82</v>
          </cell>
          <cell r="B4">
            <v>5.1296296296296298E-3</v>
          </cell>
          <cell r="D4">
            <v>68</v>
          </cell>
          <cell r="E4">
            <v>5.3819444444444453E-3</v>
          </cell>
          <cell r="G4">
            <v>70</v>
          </cell>
          <cell r="H4">
            <v>1.6164351851851853E-2</v>
          </cell>
          <cell r="J4">
            <v>68</v>
          </cell>
          <cell r="K4">
            <v>1.6377314814814813E-2</v>
          </cell>
          <cell r="M4">
            <v>70</v>
          </cell>
          <cell r="N4">
            <v>1.832175925925926E-2</v>
          </cell>
        </row>
        <row r="5">
          <cell r="A5">
            <v>70</v>
          </cell>
          <cell r="B5">
            <v>5.146990740740741E-3</v>
          </cell>
          <cell r="D5">
            <v>70</v>
          </cell>
          <cell r="E5">
            <v>5.3819444444444453E-3</v>
          </cell>
          <cell r="G5">
            <v>68</v>
          </cell>
          <cell r="H5">
            <v>1.6174768518518519E-2</v>
          </cell>
          <cell r="J5">
            <v>70</v>
          </cell>
          <cell r="K5">
            <v>1.6377314814814813E-2</v>
          </cell>
          <cell r="M5">
            <v>68</v>
          </cell>
          <cell r="N5">
            <v>1.834490740740741E-2</v>
          </cell>
        </row>
        <row r="6">
          <cell r="A6">
            <v>68</v>
          </cell>
          <cell r="B6">
            <v>5.1574074074074074E-3</v>
          </cell>
          <cell r="D6">
            <v>82</v>
          </cell>
          <cell r="E6">
            <v>5.6018518518518518E-3</v>
          </cell>
          <cell r="G6">
            <v>72</v>
          </cell>
          <cell r="H6">
            <v>1.622685185185185E-2</v>
          </cell>
          <cell r="J6">
            <v>72</v>
          </cell>
          <cell r="K6">
            <v>1.6458333333333332E-2</v>
          </cell>
          <cell r="M6">
            <v>72</v>
          </cell>
          <cell r="N6">
            <v>1.8657407407407407E-2</v>
          </cell>
        </row>
        <row r="7">
          <cell r="A7">
            <v>75</v>
          </cell>
          <cell r="B7">
            <v>5.3391203703703699E-3</v>
          </cell>
          <cell r="D7">
            <v>75</v>
          </cell>
          <cell r="E7">
            <v>5.6365740740740742E-3</v>
          </cell>
          <cell r="G7">
            <v>76</v>
          </cell>
          <cell r="H7">
            <v>1.6701388888888887E-2</v>
          </cell>
          <cell r="J7">
            <v>76</v>
          </cell>
          <cell r="K7">
            <v>1.6909722222222225E-2</v>
          </cell>
          <cell r="M7">
            <v>71</v>
          </cell>
          <cell r="N7">
            <v>1.8900462962962963E-2</v>
          </cell>
        </row>
        <row r="8">
          <cell r="A8">
            <v>71</v>
          </cell>
          <cell r="B8">
            <v>5.3969907407407404E-3</v>
          </cell>
          <cell r="D8">
            <v>72</v>
          </cell>
          <cell r="E8">
            <v>5.7175925925925927E-3</v>
          </cell>
          <cell r="G8">
            <v>71</v>
          </cell>
          <cell r="H8">
            <v>1.6724537037037034E-2</v>
          </cell>
          <cell r="J8">
            <v>71</v>
          </cell>
          <cell r="K8">
            <v>1.6944444444444443E-2</v>
          </cell>
          <cell r="M8">
            <v>76</v>
          </cell>
          <cell r="N8">
            <v>1.9074074074074073E-2</v>
          </cell>
        </row>
        <row r="9">
          <cell r="A9">
            <v>72</v>
          </cell>
          <cell r="B9">
            <v>5.4305555555555557E-3</v>
          </cell>
          <cell r="D9">
            <v>71</v>
          </cell>
          <cell r="E9">
            <v>5.7754629629629623E-3</v>
          </cell>
          <cell r="G9">
            <v>74</v>
          </cell>
          <cell r="H9">
            <v>1.7314814814814814E-2</v>
          </cell>
          <cell r="J9">
            <v>74</v>
          </cell>
          <cell r="K9">
            <v>1.7592592592592594E-2</v>
          </cell>
          <cell r="M9">
            <v>74</v>
          </cell>
          <cell r="N9">
            <v>1.9918981481481482E-2</v>
          </cell>
        </row>
        <row r="10">
          <cell r="A10">
            <v>76</v>
          </cell>
          <cell r="B10">
            <v>5.4583333333333333E-3</v>
          </cell>
          <cell r="D10">
            <v>76</v>
          </cell>
          <cell r="E10">
            <v>5.7986111111111112E-3</v>
          </cell>
          <cell r="G10">
            <v>69</v>
          </cell>
          <cell r="H10">
            <v>1.7641203703703704E-2</v>
          </cell>
          <cell r="J10">
            <v>69</v>
          </cell>
          <cell r="K10">
            <v>1.7893518518518517E-2</v>
          </cell>
          <cell r="M10">
            <v>69</v>
          </cell>
          <cell r="N10">
            <v>2.0370370370370369E-2</v>
          </cell>
        </row>
        <row r="11">
          <cell r="A11">
            <v>81</v>
          </cell>
          <cell r="B11">
            <v>5.5601851851851845E-3</v>
          </cell>
          <cell r="D11">
            <v>81</v>
          </cell>
          <cell r="E11">
            <v>5.8333333333333336E-3</v>
          </cell>
          <cell r="G11">
            <v>81</v>
          </cell>
          <cell r="H11">
            <v>1.8520833333333334E-2</v>
          </cell>
          <cell r="J11">
            <v>81</v>
          </cell>
          <cell r="K11">
            <v>1.8761574074074073E-2</v>
          </cell>
          <cell r="M11">
            <v>81</v>
          </cell>
          <cell r="N11">
            <v>2.0914351851851851E-2</v>
          </cell>
        </row>
        <row r="12">
          <cell r="A12">
            <v>74</v>
          </cell>
          <cell r="B12">
            <v>5.579861111111111E-3</v>
          </cell>
          <cell r="D12">
            <v>69</v>
          </cell>
          <cell r="E12">
            <v>5.8680555555555543E-3</v>
          </cell>
          <cell r="G12">
            <v>75</v>
          </cell>
          <cell r="H12">
            <v>1.886689814814815E-2</v>
          </cell>
          <cell r="J12">
            <v>75</v>
          </cell>
          <cell r="K12">
            <v>1.9120370370370371E-2</v>
          </cell>
          <cell r="M12">
            <v>75</v>
          </cell>
          <cell r="N12">
            <v>2.1423611111111112E-2</v>
          </cell>
        </row>
        <row r="13">
          <cell r="A13">
            <v>69</v>
          </cell>
          <cell r="B13">
            <v>5.5925925925925926E-3</v>
          </cell>
          <cell r="D13">
            <v>74</v>
          </cell>
          <cell r="E13">
            <v>5.9143518518518521E-3</v>
          </cell>
          <cell r="G13">
            <v>79</v>
          </cell>
          <cell r="H13">
            <v>2.0150462962962964E-2</v>
          </cell>
          <cell r="J13">
            <v>79</v>
          </cell>
          <cell r="K13">
            <v>2.0405092592592593E-2</v>
          </cell>
          <cell r="M13">
            <v>79</v>
          </cell>
          <cell r="N13">
            <v>2.2627314814814819E-2</v>
          </cell>
        </row>
        <row r="14">
          <cell r="A14">
            <v>79</v>
          </cell>
          <cell r="B14">
            <v>5.7430555555555559E-3</v>
          </cell>
          <cell r="D14">
            <v>79</v>
          </cell>
          <cell r="E14">
            <v>6.076388888888889E-3</v>
          </cell>
          <cell r="G14">
            <v>82</v>
          </cell>
          <cell r="H14">
            <v>2.0300925925925927E-2</v>
          </cell>
          <cell r="J14">
            <v>82</v>
          </cell>
          <cell r="K14">
            <v>2.1412037037037035E-2</v>
          </cell>
          <cell r="M14">
            <v>82</v>
          </cell>
          <cell r="N14">
            <v>2.3541666666666666E-2</v>
          </cell>
        </row>
        <row r="15">
          <cell r="A15">
            <v>77</v>
          </cell>
          <cell r="B15">
            <v>6.2812499999999995E-3</v>
          </cell>
          <cell r="D15">
            <v>77</v>
          </cell>
          <cell r="E15">
            <v>6.6087962962962966E-3</v>
          </cell>
          <cell r="G15">
            <v>80</v>
          </cell>
          <cell r="H15">
            <v>2.1376157407407406E-2</v>
          </cell>
          <cell r="J15">
            <v>80</v>
          </cell>
          <cell r="K15">
            <v>2.165509259259259E-2</v>
          </cell>
          <cell r="M15">
            <v>86</v>
          </cell>
          <cell r="N15">
            <v>2.417824074074074E-2</v>
          </cell>
        </row>
        <row r="16">
          <cell r="A16">
            <v>86</v>
          </cell>
          <cell r="B16">
            <v>6.2951388888888883E-3</v>
          </cell>
          <cell r="D16">
            <v>86</v>
          </cell>
          <cell r="E16">
            <v>6.6435185185185182E-3</v>
          </cell>
          <cell r="G16">
            <v>86</v>
          </cell>
          <cell r="H16">
            <v>2.1434027777777778E-2</v>
          </cell>
          <cell r="J16">
            <v>86</v>
          </cell>
          <cell r="K16">
            <v>2.1724537037037039E-2</v>
          </cell>
          <cell r="M16">
            <v>80</v>
          </cell>
          <cell r="N16">
            <v>2.4652777777777777E-2</v>
          </cell>
        </row>
        <row r="17">
          <cell r="A17">
            <v>85</v>
          </cell>
          <cell r="B17">
            <v>6.9305555555555553E-3</v>
          </cell>
          <cell r="D17">
            <v>85</v>
          </cell>
          <cell r="E17">
            <v>7.3958333333333341E-3</v>
          </cell>
          <cell r="G17">
            <v>77</v>
          </cell>
          <cell r="H17">
            <v>2.3057870370370371E-2</v>
          </cell>
          <cell r="J17">
            <v>77</v>
          </cell>
          <cell r="K17">
            <v>2.3368055555555555E-2</v>
          </cell>
          <cell r="M17">
            <v>77</v>
          </cell>
          <cell r="N17">
            <v>2.5879629629629627E-2</v>
          </cell>
        </row>
        <row r="18">
          <cell r="A18">
            <v>83</v>
          </cell>
          <cell r="B18">
            <v>7.0694444444444442E-3</v>
          </cell>
          <cell r="D18">
            <v>83</v>
          </cell>
          <cell r="E18">
            <v>7.4537037037037028E-3</v>
          </cell>
          <cell r="G18">
            <v>85</v>
          </cell>
          <cell r="H18">
            <v>2.390046296296296E-2</v>
          </cell>
          <cell r="J18">
            <v>85</v>
          </cell>
          <cell r="K18">
            <v>2.4212962962962964E-2</v>
          </cell>
          <cell r="M18">
            <v>84</v>
          </cell>
          <cell r="N18">
            <v>2.7256944444444445E-2</v>
          </cell>
        </row>
        <row r="19">
          <cell r="A19">
            <v>84</v>
          </cell>
          <cell r="B19">
            <v>7.5451388888888894E-3</v>
          </cell>
          <cell r="D19">
            <v>84</v>
          </cell>
          <cell r="E19">
            <v>7.9282407407407409E-3</v>
          </cell>
          <cell r="G19">
            <v>84</v>
          </cell>
          <cell r="H19">
            <v>2.3912037037037034E-2</v>
          </cell>
          <cell r="J19">
            <v>84</v>
          </cell>
          <cell r="K19">
            <v>2.4351851851851857E-2</v>
          </cell>
          <cell r="M19">
            <v>85</v>
          </cell>
          <cell r="N19">
            <v>2.8067129629629626E-2</v>
          </cell>
        </row>
        <row r="20">
          <cell r="A20">
            <v>80</v>
          </cell>
          <cell r="B20">
            <v>7.8807870370370368E-3</v>
          </cell>
          <cell r="D20">
            <v>80</v>
          </cell>
          <cell r="E20">
            <v>8.1828703703703699E-3</v>
          </cell>
          <cell r="G20">
            <v>83</v>
          </cell>
          <cell r="H20">
            <v>3.0555555555555555E-2</v>
          </cell>
          <cell r="J20">
            <v>83</v>
          </cell>
          <cell r="K20">
            <v>3.1018518518518515E-2</v>
          </cell>
          <cell r="M20">
            <v>83</v>
          </cell>
          <cell r="N20">
            <v>3.3819444444444451E-2</v>
          </cell>
        </row>
        <row r="21">
          <cell r="A21">
            <v>47</v>
          </cell>
          <cell r="B21">
            <v>7.6087962962962967E-3</v>
          </cell>
          <cell r="D21">
            <v>47</v>
          </cell>
          <cell r="E21">
            <v>7.951388888888888E-3</v>
          </cell>
          <cell r="G21">
            <v>47</v>
          </cell>
          <cell r="H21">
            <v>2.3252314814814812E-2</v>
          </cell>
          <cell r="J21">
            <v>47</v>
          </cell>
          <cell r="K21">
            <v>2.361111111111111E-2</v>
          </cell>
          <cell r="M21">
            <v>47</v>
          </cell>
          <cell r="N21">
            <v>2.7430555555555555E-2</v>
          </cell>
        </row>
        <row r="22">
          <cell r="A22">
            <v>91</v>
          </cell>
          <cell r="B22">
            <v>7.8993055555555552E-3</v>
          </cell>
          <cell r="D22">
            <v>56</v>
          </cell>
          <cell r="E22">
            <v>8.1597222222222227E-3</v>
          </cell>
          <cell r="G22">
            <v>61</v>
          </cell>
          <cell r="H22">
            <v>2.351736111111111E-2</v>
          </cell>
          <cell r="J22">
            <v>61</v>
          </cell>
          <cell r="K22">
            <v>2.3842592592592596E-2</v>
          </cell>
          <cell r="M22">
            <v>56</v>
          </cell>
          <cell r="N22">
            <v>2.7916666666666669E-2</v>
          </cell>
        </row>
        <row r="23">
          <cell r="A23">
            <v>56</v>
          </cell>
          <cell r="B23">
            <v>7.905092592592592E-3</v>
          </cell>
          <cell r="D23">
            <v>91</v>
          </cell>
          <cell r="E23">
            <v>8.2870370370370372E-3</v>
          </cell>
          <cell r="G23">
            <v>90</v>
          </cell>
          <cell r="H23">
            <v>2.3633101851851853E-2</v>
          </cell>
          <cell r="J23">
            <v>56</v>
          </cell>
          <cell r="K23">
            <v>2.3969907407407409E-2</v>
          </cell>
          <cell r="M23">
            <v>91</v>
          </cell>
          <cell r="N23">
            <v>2.8009259259259262E-2</v>
          </cell>
        </row>
        <row r="24">
          <cell r="A24">
            <v>90</v>
          </cell>
          <cell r="B24">
            <v>7.9861111111111122E-3</v>
          </cell>
          <cell r="D24">
            <v>90</v>
          </cell>
          <cell r="E24">
            <v>8.3912037037037045E-3</v>
          </cell>
          <cell r="G24">
            <v>56</v>
          </cell>
          <cell r="H24">
            <v>2.3714120370370368E-2</v>
          </cell>
          <cell r="J24">
            <v>90</v>
          </cell>
          <cell r="K24">
            <v>2.3981481481481479E-2</v>
          </cell>
          <cell r="M24">
            <v>90</v>
          </cell>
          <cell r="N24">
            <v>2.8240740740740736E-2</v>
          </cell>
        </row>
        <row r="25">
          <cell r="A25">
            <v>65</v>
          </cell>
          <cell r="B25">
            <v>8.1423611111111106E-3</v>
          </cell>
          <cell r="D25">
            <v>61</v>
          </cell>
          <cell r="E25">
            <v>8.5763888888888886E-3</v>
          </cell>
          <cell r="G25">
            <v>91</v>
          </cell>
          <cell r="H25">
            <v>2.3721064814814813E-2</v>
          </cell>
          <cell r="J25">
            <v>91</v>
          </cell>
          <cell r="K25">
            <v>2.4155092592592589E-2</v>
          </cell>
          <cell r="M25">
            <v>61</v>
          </cell>
          <cell r="N25">
            <v>2.8414351851851847E-2</v>
          </cell>
        </row>
        <row r="26">
          <cell r="A26">
            <v>61</v>
          </cell>
          <cell r="B26">
            <v>8.1666666666666676E-3</v>
          </cell>
          <cell r="D26">
            <v>65</v>
          </cell>
          <cell r="E26">
            <v>8.5879629629629622E-3</v>
          </cell>
          <cell r="G26">
            <v>63</v>
          </cell>
          <cell r="H26">
            <v>2.4741898148148145E-2</v>
          </cell>
          <cell r="J26">
            <v>92</v>
          </cell>
          <cell r="K26">
            <v>2.5150462962962961E-2</v>
          </cell>
          <cell r="M26">
            <v>65</v>
          </cell>
          <cell r="N26">
            <v>2.9328703703703704E-2</v>
          </cell>
        </row>
        <row r="27">
          <cell r="A27">
            <v>92</v>
          </cell>
          <cell r="B27">
            <v>8.3796296296296292E-3</v>
          </cell>
          <cell r="D27">
            <v>92</v>
          </cell>
          <cell r="E27">
            <v>8.7615740740740744E-3</v>
          </cell>
          <cell r="G27">
            <v>94</v>
          </cell>
          <cell r="H27">
            <v>2.4806712962962964E-2</v>
          </cell>
          <cell r="J27">
            <v>63</v>
          </cell>
          <cell r="K27">
            <v>2.5231481481481483E-2</v>
          </cell>
          <cell r="M27">
            <v>92</v>
          </cell>
          <cell r="N27">
            <v>2.9490740740740744E-2</v>
          </cell>
        </row>
        <row r="28">
          <cell r="A28">
            <v>93</v>
          </cell>
          <cell r="B28">
            <v>8.4224537037037046E-3</v>
          </cell>
          <cell r="D28">
            <v>93</v>
          </cell>
          <cell r="E28">
            <v>8.8541666666666664E-3</v>
          </cell>
          <cell r="G28">
            <v>92</v>
          </cell>
          <cell r="H28">
            <v>2.4874999999999998E-2</v>
          </cell>
          <cell r="J28">
            <v>94</v>
          </cell>
          <cell r="K28">
            <v>2.5243055555555557E-2</v>
          </cell>
          <cell r="M28">
            <v>93</v>
          </cell>
          <cell r="N28">
            <v>2.9629629629629627E-2</v>
          </cell>
        </row>
        <row r="29">
          <cell r="A29">
            <v>94</v>
          </cell>
          <cell r="B29">
            <v>9.0393518518518522E-3</v>
          </cell>
          <cell r="D29">
            <v>87</v>
          </cell>
          <cell r="E29">
            <v>9.479166666666667E-3</v>
          </cell>
          <cell r="G29">
            <v>93</v>
          </cell>
          <cell r="H29">
            <v>2.4898148148148145E-2</v>
          </cell>
          <cell r="J29">
            <v>93</v>
          </cell>
          <cell r="K29">
            <v>2.525462962962963E-2</v>
          </cell>
          <cell r="M29">
            <v>63</v>
          </cell>
          <cell r="N29">
            <v>3.0405092592592591E-2</v>
          </cell>
        </row>
        <row r="30">
          <cell r="A30">
            <v>51</v>
          </cell>
          <cell r="B30">
            <v>9.0509259259259258E-3</v>
          </cell>
          <cell r="D30">
            <v>94</v>
          </cell>
          <cell r="E30">
            <v>9.5023148148148159E-3</v>
          </cell>
          <cell r="G30">
            <v>65</v>
          </cell>
          <cell r="H30">
            <v>2.4922453703703704E-2</v>
          </cell>
          <cell r="J30">
            <v>65</v>
          </cell>
          <cell r="K30">
            <v>2.5266203703703704E-2</v>
          </cell>
          <cell r="M30">
            <v>58</v>
          </cell>
          <cell r="N30">
            <v>3.0613425925925929E-2</v>
          </cell>
        </row>
        <row r="31">
          <cell r="A31">
            <v>58</v>
          </cell>
          <cell r="B31">
            <v>9.0624999999999994E-3</v>
          </cell>
          <cell r="D31">
            <v>51</v>
          </cell>
          <cell r="E31">
            <v>9.5138888888888894E-3</v>
          </cell>
          <cell r="G31">
            <v>87</v>
          </cell>
          <cell r="H31">
            <v>2.5879629629629627E-2</v>
          </cell>
          <cell r="J31">
            <v>87</v>
          </cell>
          <cell r="K31">
            <v>2.6296296296296293E-2</v>
          </cell>
          <cell r="M31">
            <v>94</v>
          </cell>
          <cell r="N31">
            <v>3.1099537037037037E-2</v>
          </cell>
        </row>
        <row r="32">
          <cell r="A32">
            <v>87</v>
          </cell>
          <cell r="B32">
            <v>9.0740740740740729E-3</v>
          </cell>
          <cell r="D32">
            <v>41</v>
          </cell>
          <cell r="E32">
            <v>9.6643518518518511E-3</v>
          </cell>
          <cell r="G32">
            <v>11</v>
          </cell>
          <cell r="H32">
            <v>2.5891203703703704E-2</v>
          </cell>
          <cell r="J32">
            <v>58</v>
          </cell>
          <cell r="K32">
            <v>2.6331018518518517E-2</v>
          </cell>
          <cell r="M32">
            <v>87</v>
          </cell>
          <cell r="N32">
            <v>3.1307870370370368E-2</v>
          </cell>
        </row>
        <row r="33">
          <cell r="A33">
            <v>41</v>
          </cell>
          <cell r="B33">
            <v>9.1261574074074075E-3</v>
          </cell>
          <cell r="D33">
            <v>73</v>
          </cell>
          <cell r="E33">
            <v>9.7337962962962977E-3</v>
          </cell>
          <cell r="G33">
            <v>58</v>
          </cell>
          <cell r="H33">
            <v>2.5902777777777775E-2</v>
          </cell>
          <cell r="J33">
            <v>60</v>
          </cell>
          <cell r="K33">
            <v>2.6446759259259264E-2</v>
          </cell>
          <cell r="M33">
            <v>60</v>
          </cell>
          <cell r="N33">
            <v>3.1354166666666662E-2</v>
          </cell>
        </row>
        <row r="34">
          <cell r="A34">
            <v>73</v>
          </cell>
          <cell r="B34">
            <v>9.3171296296296283E-3</v>
          </cell>
          <cell r="D34">
            <v>63</v>
          </cell>
          <cell r="E34">
            <v>9.7685185185185184E-3</v>
          </cell>
          <cell r="G34">
            <v>60</v>
          </cell>
          <cell r="H34">
            <v>2.5914351851851855E-2</v>
          </cell>
          <cell r="J34">
            <v>11</v>
          </cell>
          <cell r="K34">
            <v>2.6585648148148146E-2</v>
          </cell>
          <cell r="M34">
            <v>11</v>
          </cell>
          <cell r="N34">
            <v>3.2326388888888884E-2</v>
          </cell>
        </row>
        <row r="35">
          <cell r="A35">
            <v>88</v>
          </cell>
          <cell r="B35">
            <v>9.3287037037037036E-3</v>
          </cell>
          <cell r="D35">
            <v>58</v>
          </cell>
          <cell r="E35">
            <v>9.7916666666666655E-3</v>
          </cell>
          <cell r="G35">
            <v>41</v>
          </cell>
          <cell r="H35">
            <v>2.7534722222222221E-2</v>
          </cell>
          <cell r="J35">
            <v>51</v>
          </cell>
          <cell r="K35">
            <v>2.7766203703703706E-2</v>
          </cell>
          <cell r="M35">
            <v>51</v>
          </cell>
          <cell r="N35">
            <v>3.2638888888888891E-2</v>
          </cell>
        </row>
        <row r="36">
          <cell r="A36">
            <v>63</v>
          </cell>
          <cell r="B36">
            <v>9.3402777777777772E-3</v>
          </cell>
          <cell r="D36">
            <v>55</v>
          </cell>
          <cell r="E36">
            <v>1.0046296296296296E-2</v>
          </cell>
          <cell r="G36">
            <v>51</v>
          </cell>
          <cell r="H36">
            <v>2.7534722222222221E-2</v>
          </cell>
          <cell r="J36">
            <v>41</v>
          </cell>
          <cell r="K36">
            <v>2.8020833333333332E-2</v>
          </cell>
          <cell r="M36">
            <v>41</v>
          </cell>
          <cell r="N36">
            <v>3.2696759259259259E-2</v>
          </cell>
        </row>
        <row r="37">
          <cell r="A37">
            <v>55</v>
          </cell>
          <cell r="B37">
            <v>9.3900462962962956E-3</v>
          </cell>
          <cell r="D37">
            <v>88</v>
          </cell>
          <cell r="E37">
            <v>1.0115740740740741E-2</v>
          </cell>
          <cell r="G37">
            <v>88</v>
          </cell>
          <cell r="H37">
            <v>2.7858796296296298E-2</v>
          </cell>
          <cell r="J37">
            <v>88</v>
          </cell>
          <cell r="K37">
            <v>2.8460648148148148E-2</v>
          </cell>
          <cell r="M37">
            <v>88</v>
          </cell>
          <cell r="N37">
            <v>3.3287037037037039E-2</v>
          </cell>
        </row>
        <row r="38">
          <cell r="A38">
            <v>60</v>
          </cell>
          <cell r="B38">
            <v>9.6238425925925918E-3</v>
          </cell>
          <cell r="D38">
            <v>60</v>
          </cell>
          <cell r="E38">
            <v>1.019675925925926E-2</v>
          </cell>
          <cell r="G38">
            <v>73</v>
          </cell>
          <cell r="H38">
            <v>2.9638888888888892E-2</v>
          </cell>
          <cell r="J38">
            <v>73</v>
          </cell>
          <cell r="K38">
            <v>3.0138888888888885E-2</v>
          </cell>
          <cell r="M38">
            <v>73</v>
          </cell>
          <cell r="N38">
            <v>3.5578703703703703E-2</v>
          </cell>
        </row>
        <row r="39">
          <cell r="A39">
            <v>11</v>
          </cell>
          <cell r="B39">
            <v>9.6643518518518511E-3</v>
          </cell>
          <cell r="D39">
            <v>11</v>
          </cell>
          <cell r="E39">
            <v>1.0208333333333333E-2</v>
          </cell>
          <cell r="G39">
            <v>66</v>
          </cell>
          <cell r="H39">
            <v>3.0127314814814815E-2</v>
          </cell>
          <cell r="J39">
            <v>66</v>
          </cell>
          <cell r="K39">
            <v>3.0659722222222224E-2</v>
          </cell>
          <cell r="M39">
            <v>66</v>
          </cell>
          <cell r="N39">
            <v>3.5983796296296298E-2</v>
          </cell>
        </row>
        <row r="40">
          <cell r="A40">
            <v>66</v>
          </cell>
          <cell r="B40">
            <v>1.0115740740740741E-2</v>
          </cell>
          <cell r="D40">
            <v>66</v>
          </cell>
          <cell r="E40">
            <v>1.0763888888888891E-2</v>
          </cell>
          <cell r="G40">
            <v>55</v>
          </cell>
          <cell r="H40">
            <v>3.1307870370370368E-2</v>
          </cell>
          <cell r="J40">
            <v>44</v>
          </cell>
          <cell r="K40">
            <v>3.170138888888889E-2</v>
          </cell>
          <cell r="M40">
            <v>55</v>
          </cell>
          <cell r="N40">
            <v>3.6898148148148145E-2</v>
          </cell>
        </row>
        <row r="41">
          <cell r="A41">
            <v>50</v>
          </cell>
          <cell r="B41">
            <v>1.1288194444444443E-2</v>
          </cell>
          <cell r="D41">
            <v>50</v>
          </cell>
          <cell r="E41">
            <v>1.1620370370370371E-2</v>
          </cell>
          <cell r="G41">
            <v>44</v>
          </cell>
          <cell r="H41">
            <v>3.1379629629629632E-2</v>
          </cell>
          <cell r="J41">
            <v>55</v>
          </cell>
          <cell r="K41">
            <v>3.1886574074074074E-2</v>
          </cell>
          <cell r="M41">
            <v>44</v>
          </cell>
          <cell r="N41">
            <v>3.7951388888888889E-2</v>
          </cell>
        </row>
        <row r="42">
          <cell r="A42">
            <v>44</v>
          </cell>
          <cell r="B42">
            <v>1.2280092592592592E-2</v>
          </cell>
          <cell r="D42">
            <v>44</v>
          </cell>
          <cell r="E42">
            <v>1.2581018518518519E-2</v>
          </cell>
          <cell r="G42">
            <v>50</v>
          </cell>
          <cell r="H42">
            <v>3.4062500000000002E-2</v>
          </cell>
          <cell r="J42">
            <v>50</v>
          </cell>
          <cell r="K42">
            <v>3.4293981481481481E-2</v>
          </cell>
          <cell r="M42">
            <v>50</v>
          </cell>
          <cell r="N42">
            <v>4.0902777777777781E-2</v>
          </cell>
        </row>
        <row r="43">
          <cell r="A43">
            <v>46</v>
          </cell>
          <cell r="B43">
            <v>1.2581018518518519E-2</v>
          </cell>
          <cell r="D43">
            <v>46</v>
          </cell>
          <cell r="E43">
            <v>1.2893518518518519E-2</v>
          </cell>
          <cell r="G43">
            <v>46</v>
          </cell>
          <cell r="H43">
            <v>3.8339120370370371E-2</v>
          </cell>
          <cell r="J43">
            <v>46</v>
          </cell>
          <cell r="K43">
            <v>3.8541666666666669E-2</v>
          </cell>
          <cell r="M43">
            <v>46</v>
          </cell>
          <cell r="N43">
            <v>4.4826388888888895E-2</v>
          </cell>
        </row>
        <row r="44">
          <cell r="A44">
            <v>45</v>
          </cell>
          <cell r="B44">
            <v>1.2592592592592593E-2</v>
          </cell>
          <cell r="D44">
            <v>45</v>
          </cell>
          <cell r="E44">
            <v>1.292824074074074E-2</v>
          </cell>
          <cell r="G44">
            <v>45</v>
          </cell>
          <cell r="H44">
            <v>4.2013888888888885E-2</v>
          </cell>
          <cell r="J44">
            <v>45</v>
          </cell>
          <cell r="K44">
            <v>4.2187499999999996E-2</v>
          </cell>
          <cell r="M44">
            <v>45</v>
          </cell>
          <cell r="N44">
            <v>5.0972222222222224E-2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opLeftCell="A31" zoomScale="90" zoomScaleNormal="90" workbookViewId="0">
      <selection activeCell="A43" sqref="A43:XFD47"/>
    </sheetView>
  </sheetViews>
  <sheetFormatPr defaultRowHeight="15" x14ac:dyDescent="0.25"/>
  <cols>
    <col min="1" max="1" width="6.140625" customWidth="1"/>
    <col min="2" max="2" width="7" style="55" customWidth="1"/>
    <col min="3" max="3" width="28" customWidth="1"/>
    <col min="4" max="4" width="7" customWidth="1"/>
    <col min="5" max="5" width="8.140625" customWidth="1"/>
    <col min="6" max="6" width="2.5703125" style="56" hidden="1" customWidth="1"/>
    <col min="7" max="7" width="16.28515625" customWidth="1"/>
    <col min="8" max="8" width="8" hidden="1" customWidth="1"/>
    <col min="9" max="9" width="10.140625" customWidth="1"/>
    <col min="10" max="10" width="5.42578125" customWidth="1"/>
    <col min="11" max="11" width="9.140625" hidden="1" customWidth="1"/>
    <col min="12" max="12" width="7.7109375" hidden="1" customWidth="1"/>
    <col min="13" max="13" width="7.28515625" customWidth="1"/>
    <col min="14" max="14" width="4.140625" customWidth="1"/>
    <col min="15" max="15" width="8.42578125" hidden="1" customWidth="1"/>
    <col min="16" max="16" width="8.7109375" hidden="1" customWidth="1"/>
    <col min="17" max="17" width="9.7109375" customWidth="1"/>
    <col min="18" max="18" width="4" customWidth="1"/>
    <col min="19" max="19" width="0.28515625" hidden="1" customWidth="1"/>
    <col min="20" max="20" width="8.140625" hidden="1" customWidth="1"/>
    <col min="21" max="21" width="8" customWidth="1"/>
    <col min="22" max="22" width="4.5703125" customWidth="1"/>
    <col min="23" max="23" width="0.140625" hidden="1" customWidth="1"/>
    <col min="24" max="24" width="8" hidden="1" customWidth="1"/>
    <col min="25" max="25" width="10.140625" customWidth="1"/>
    <col min="26" max="26" width="4.42578125" customWidth="1"/>
    <col min="27" max="27" width="8" hidden="1" customWidth="1"/>
    <col min="28" max="28" width="11.140625" customWidth="1"/>
    <col min="29" max="29" width="0.140625" hidden="1" customWidth="1"/>
    <col min="30" max="30" width="10.28515625" customWidth="1"/>
    <col min="31" max="31" width="8" customWidth="1"/>
  </cols>
  <sheetData>
    <row r="1" spans="1:31" x14ac:dyDescent="0.25">
      <c r="A1" s="176" t="s">
        <v>29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</row>
    <row r="2" spans="1:31" x14ac:dyDescent="0.25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</row>
    <row r="3" spans="1:3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1:31" ht="18" x14ac:dyDescent="0.25">
      <c r="A4" s="174" t="s">
        <v>57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</row>
    <row r="6" spans="1:31" x14ac:dyDescent="0.25">
      <c r="A6" s="3" t="s">
        <v>38</v>
      </c>
      <c r="B6" s="3"/>
      <c r="C6" s="3"/>
      <c r="D6" s="1"/>
      <c r="E6" s="1"/>
      <c r="F6" s="2"/>
      <c r="G6" s="1"/>
      <c r="H6" s="1"/>
      <c r="I6" s="1"/>
      <c r="J6" s="1"/>
      <c r="K6" s="1"/>
      <c r="L6" s="1"/>
      <c r="M6" s="72"/>
      <c r="N6" s="72"/>
      <c r="O6" s="72"/>
      <c r="P6" s="72"/>
      <c r="Q6" s="72"/>
      <c r="R6" s="72"/>
      <c r="S6" s="72"/>
      <c r="T6" s="72"/>
      <c r="U6" s="175" t="s">
        <v>58</v>
      </c>
      <c r="V6" s="175"/>
      <c r="W6" s="175"/>
      <c r="X6" s="175"/>
      <c r="Y6" s="175"/>
      <c r="Z6" s="175"/>
      <c r="AA6" s="175"/>
      <c r="AB6" s="175"/>
      <c r="AC6" s="175"/>
      <c r="AD6" s="175"/>
      <c r="AE6" s="175"/>
    </row>
    <row r="7" spans="1:31" x14ac:dyDescent="0.25">
      <c r="A7" s="71"/>
      <c r="B7" s="71"/>
      <c r="C7" s="71"/>
      <c r="D7" s="3"/>
      <c r="E7" s="3"/>
      <c r="F7" s="2"/>
      <c r="G7" s="3"/>
      <c r="H7" s="3"/>
      <c r="I7" s="3"/>
      <c r="J7" s="1"/>
      <c r="K7" s="1"/>
      <c r="L7" s="1"/>
      <c r="M7" s="72"/>
      <c r="N7" s="72"/>
      <c r="O7" s="72"/>
      <c r="P7" s="72"/>
      <c r="Q7" s="72"/>
      <c r="R7" s="72"/>
      <c r="S7" s="72"/>
      <c r="T7" s="72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</row>
    <row r="8" spans="1:31" x14ac:dyDescent="0.25">
      <c r="A8" s="175"/>
      <c r="B8" s="175"/>
      <c r="C8" s="175"/>
      <c r="D8" s="3"/>
      <c r="E8" s="3"/>
      <c r="F8" s="72"/>
      <c r="G8" s="72"/>
      <c r="H8" s="72"/>
      <c r="I8" s="3"/>
      <c r="J8" s="3"/>
      <c r="K8" s="3"/>
      <c r="L8" s="3"/>
      <c r="M8" s="3"/>
      <c r="N8" s="4"/>
      <c r="O8" s="4"/>
      <c r="P8" s="4"/>
      <c r="Q8" s="4"/>
      <c r="R8" s="4"/>
      <c r="S8" s="5"/>
      <c r="T8" s="5"/>
      <c r="U8" s="71" t="s">
        <v>1</v>
      </c>
      <c r="V8" s="71"/>
      <c r="W8" s="71"/>
      <c r="X8" s="71"/>
      <c r="Y8" s="71"/>
      <c r="Z8" s="71"/>
      <c r="AA8" s="72"/>
      <c r="AB8" s="72"/>
      <c r="AC8" s="72"/>
      <c r="AD8" s="71" t="s">
        <v>39</v>
      </c>
      <c r="AE8" s="71"/>
    </row>
    <row r="9" spans="1:31" x14ac:dyDescent="0.25">
      <c r="A9" s="71"/>
      <c r="B9" s="7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/>
      <c r="O9" s="5"/>
      <c r="P9" s="5"/>
      <c r="Q9" s="5"/>
      <c r="R9" s="5"/>
      <c r="S9" s="5"/>
      <c r="T9" s="5"/>
      <c r="U9" s="71"/>
      <c r="V9" s="71"/>
      <c r="W9" s="71"/>
      <c r="X9" s="71"/>
      <c r="Y9" s="71"/>
      <c r="Z9" s="71"/>
      <c r="AA9" s="72"/>
      <c r="AB9" s="72"/>
      <c r="AC9" s="72"/>
      <c r="AD9" s="71"/>
      <c r="AE9" s="71"/>
    </row>
    <row r="10" spans="1:31" ht="18" x14ac:dyDescent="0.25">
      <c r="A10" s="174" t="s">
        <v>67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</row>
    <row r="11" spans="1:31" ht="15.75" thickBot="1" x14ac:dyDescent="0.3">
      <c r="A11" s="177" t="s">
        <v>60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</row>
    <row r="12" spans="1:31" ht="25.5" customHeight="1" thickBot="1" x14ac:dyDescent="0.3">
      <c r="A12" s="6" t="s">
        <v>40</v>
      </c>
      <c r="B12" s="7" t="s">
        <v>41</v>
      </c>
      <c r="C12" s="8" t="s">
        <v>3</v>
      </c>
      <c r="D12" s="8" t="s">
        <v>42</v>
      </c>
      <c r="E12" s="8" t="s">
        <v>4</v>
      </c>
      <c r="F12" s="9" t="s">
        <v>5</v>
      </c>
      <c r="G12" s="9" t="s">
        <v>6</v>
      </c>
      <c r="H12" s="10" t="s">
        <v>7</v>
      </c>
      <c r="I12" s="9" t="s">
        <v>8</v>
      </c>
      <c r="J12" s="8" t="s">
        <v>2</v>
      </c>
      <c r="K12" s="8" t="s">
        <v>9</v>
      </c>
      <c r="L12" s="74" t="s">
        <v>10</v>
      </c>
      <c r="M12" s="8" t="s">
        <v>10</v>
      </c>
      <c r="N12" s="8" t="s">
        <v>2</v>
      </c>
      <c r="O12" s="8"/>
      <c r="P12" s="8"/>
      <c r="Q12" s="9" t="s">
        <v>43</v>
      </c>
      <c r="R12" s="8" t="s">
        <v>2</v>
      </c>
      <c r="S12" s="8" t="s">
        <v>11</v>
      </c>
      <c r="T12" s="8"/>
      <c r="U12" s="8" t="s">
        <v>12</v>
      </c>
      <c r="V12" s="8" t="s">
        <v>2</v>
      </c>
      <c r="W12" s="9"/>
      <c r="X12" s="9"/>
      <c r="Y12" s="9" t="s">
        <v>8</v>
      </c>
      <c r="Z12" s="9" t="s">
        <v>2</v>
      </c>
      <c r="AA12" s="10" t="s">
        <v>13</v>
      </c>
      <c r="AB12" s="9" t="s">
        <v>13</v>
      </c>
      <c r="AC12" s="9" t="s">
        <v>44</v>
      </c>
      <c r="AD12" s="9" t="s">
        <v>14</v>
      </c>
      <c r="AE12" s="11" t="s">
        <v>45</v>
      </c>
    </row>
    <row r="13" spans="1:31" x14ac:dyDescent="0.25">
      <c r="A13" s="12">
        <v>1</v>
      </c>
      <c r="B13" s="41">
        <v>68</v>
      </c>
      <c r="C13" s="13" t="s">
        <v>68</v>
      </c>
      <c r="D13" s="14" t="s">
        <v>64</v>
      </c>
      <c r="E13" s="14"/>
      <c r="F13" s="51">
        <v>0</v>
      </c>
      <c r="G13" s="75" t="s">
        <v>16</v>
      </c>
      <c r="H13" s="76">
        <f>IF([1]Финишки!$B$4=0," ",VLOOKUP(B13,[1]Финишки!$A$4:$B$199,2,FALSE))</f>
        <v>5.1574074074074074E-3</v>
      </c>
      <c r="I13" s="77">
        <f t="shared" ref="I13:I20" si="0">H13-F13</f>
        <v>5.1574074074074074E-3</v>
      </c>
      <c r="J13" s="78">
        <v>2</v>
      </c>
      <c r="K13" s="77">
        <f>IF([1]Финишки!$E$4=0," ",VLOOKUP(B13,[1]Финишки!$D$4:$E$196,2,FALSE))</f>
        <v>5.3819444444444453E-3</v>
      </c>
      <c r="L13" s="79">
        <f t="shared" ref="L13:L20" si="1">K13-F13</f>
        <v>5.3819444444444453E-3</v>
      </c>
      <c r="M13" s="77">
        <f t="shared" ref="M13:M20" si="2">IF(L13=" "," ",L13-I13)</f>
        <v>2.2453703703703785E-4</v>
      </c>
      <c r="N13" s="78">
        <v>1</v>
      </c>
      <c r="O13" s="77">
        <f>IF([1]Финишки!$H$4=0," ",VLOOKUP(B13,[1]Финишки!$G$4:$H$196,2,FALSE))</f>
        <v>1.6174768518518519E-2</v>
      </c>
      <c r="P13" s="77">
        <f t="shared" ref="P13:P20" si="3">O13-F13</f>
        <v>1.6174768518518519E-2</v>
      </c>
      <c r="Q13" s="80">
        <f t="shared" ref="Q13:Q20" si="4">IF(P13=" "," ",P13-L13)</f>
        <v>1.0792824074074073E-2</v>
      </c>
      <c r="R13" s="78">
        <v>1</v>
      </c>
      <c r="S13" s="77">
        <f>IF([1]Финишки!$K$4=0," ",VLOOKUP(B13,[1]Финишки!$J$4:$K$196,2,FALSE))</f>
        <v>1.6377314814814813E-2</v>
      </c>
      <c r="T13" s="77">
        <f t="shared" ref="T13:T20" si="5">S13-F13</f>
        <v>1.6377314814814813E-2</v>
      </c>
      <c r="U13" s="77">
        <f t="shared" ref="U13:U20" si="6">IF(T13=" "," ",T13-P13)</f>
        <v>2.0254629629629442E-4</v>
      </c>
      <c r="V13" s="78">
        <v>1</v>
      </c>
      <c r="W13" s="81">
        <f>IF([1]Финишки!$M$4=0," ",VLOOKUP(B13,[1]Финишки!$M$4:$N$196,2,FALSE))</f>
        <v>1.834490740740741E-2</v>
      </c>
      <c r="X13" s="81">
        <f t="shared" ref="X13:X20" si="7">W13-F13</f>
        <v>1.834490740740741E-2</v>
      </c>
      <c r="Y13" s="77">
        <f t="shared" ref="Y13:Y20" si="8">IF(X13=" "," ",X13-T13)</f>
        <v>1.9675925925925972E-3</v>
      </c>
      <c r="Z13" s="78">
        <v>1</v>
      </c>
      <c r="AA13" s="82">
        <f>IF([1]Финишки!$M$4=0," ",VLOOKUP(B13,[1]Финишки!$M$4:$N$196,2,FALSE))</f>
        <v>1.834490740740741E-2</v>
      </c>
      <c r="AB13" s="82">
        <f t="shared" ref="AB13:AB20" si="9">AA13-F13</f>
        <v>1.834490740740741E-2</v>
      </c>
      <c r="AC13" s="46">
        <f>SUM(I13+AB13)</f>
        <v>2.3502314814814816E-2</v>
      </c>
      <c r="AD13" s="19">
        <v>0</v>
      </c>
      <c r="AE13" s="24" t="s">
        <v>56</v>
      </c>
    </row>
    <row r="14" spans="1:31" x14ac:dyDescent="0.25">
      <c r="A14" s="17">
        <v>2</v>
      </c>
      <c r="B14" s="47">
        <v>76</v>
      </c>
      <c r="C14" s="60" t="s">
        <v>69</v>
      </c>
      <c r="D14" s="61" t="s">
        <v>62</v>
      </c>
      <c r="E14" s="62"/>
      <c r="F14" s="51">
        <v>0</v>
      </c>
      <c r="G14" s="75" t="s">
        <v>16</v>
      </c>
      <c r="H14" s="84">
        <f>IF([1]Финишки!$B$4=0," ",VLOOKUP(B14,[1]Финишки!$A$4:$B$199,2,FALSE))</f>
        <v>5.4583333333333333E-3</v>
      </c>
      <c r="I14" s="85">
        <f t="shared" si="0"/>
        <v>5.4583333333333333E-3</v>
      </c>
      <c r="J14" s="86">
        <v>3</v>
      </c>
      <c r="K14" s="85">
        <f>IF([1]Финишки!$E$4=0," ",VLOOKUP(B14,[1]Финишки!$D$4:$E$196,2,FALSE))</f>
        <v>5.7986111111111112E-3</v>
      </c>
      <c r="L14" s="87">
        <f t="shared" si="1"/>
        <v>5.7986111111111112E-3</v>
      </c>
      <c r="M14" s="85">
        <f t="shared" si="2"/>
        <v>3.4027777777777789E-4</v>
      </c>
      <c r="N14" s="86">
        <v>6</v>
      </c>
      <c r="O14" s="85">
        <f>IF([1]Финишки!$H$4=0," ",VLOOKUP(B14,[1]Финишки!$G$4:$H$196,2,FALSE))</f>
        <v>1.6701388888888887E-2</v>
      </c>
      <c r="P14" s="85">
        <f t="shared" si="3"/>
        <v>1.6701388888888887E-2</v>
      </c>
      <c r="Q14" s="88">
        <f t="shared" si="4"/>
        <v>1.0902777777777775E-2</v>
      </c>
      <c r="R14" s="86">
        <v>2</v>
      </c>
      <c r="S14" s="85">
        <f>IF([1]Финишки!$K$4=0," ",VLOOKUP(B14,[1]Финишки!$J$4:$K$196,2,FALSE))</f>
        <v>1.6909722222222225E-2</v>
      </c>
      <c r="T14" s="85">
        <f t="shared" si="5"/>
        <v>1.6909722222222225E-2</v>
      </c>
      <c r="U14" s="85">
        <f t="shared" si="6"/>
        <v>2.0833333333333814E-4</v>
      </c>
      <c r="V14" s="86">
        <v>2</v>
      </c>
      <c r="W14" s="89">
        <f>IF([1]Финишки!$M$4=0," ",VLOOKUP(B14,[1]Финишки!$M$4:$N$196,2,FALSE))</f>
        <v>1.9074074074074073E-2</v>
      </c>
      <c r="X14" s="89">
        <f t="shared" si="7"/>
        <v>1.9074074074074073E-2</v>
      </c>
      <c r="Y14" s="85">
        <f t="shared" si="8"/>
        <v>2.1643518518518479E-3</v>
      </c>
      <c r="Z14" s="86">
        <v>3</v>
      </c>
      <c r="AA14" s="90">
        <f>IF([1]Финишки!$M$4=0," ",VLOOKUP(B14,[1]Финишки!$M$4:$N$196,2,FALSE))</f>
        <v>1.9074074074074073E-2</v>
      </c>
      <c r="AB14" s="90">
        <f t="shared" si="9"/>
        <v>1.9074074074074073E-2</v>
      </c>
      <c r="AC14" s="52">
        <f>SUM(I14+AB14)</f>
        <v>2.4532407407407406E-2</v>
      </c>
      <c r="AD14" s="19">
        <f>AB14-AB13</f>
        <v>7.2916666666666269E-4</v>
      </c>
      <c r="AE14" s="24" t="s">
        <v>56</v>
      </c>
    </row>
    <row r="15" spans="1:31" x14ac:dyDescent="0.25">
      <c r="A15" s="17">
        <v>3</v>
      </c>
      <c r="B15" s="47">
        <v>74</v>
      </c>
      <c r="C15" s="60" t="s">
        <v>70</v>
      </c>
      <c r="D15" s="61" t="s">
        <v>62</v>
      </c>
      <c r="E15" s="62"/>
      <c r="F15" s="51">
        <v>0</v>
      </c>
      <c r="G15" s="59" t="s">
        <v>16</v>
      </c>
      <c r="H15" s="84">
        <f>IF([1]Финишки!$B$4=0," ",VLOOKUP(B15,[1]Финишки!$A$4:$B$199,2,FALSE))</f>
        <v>5.579861111111111E-3</v>
      </c>
      <c r="I15" s="85">
        <f t="shared" si="0"/>
        <v>5.579861111111111E-3</v>
      </c>
      <c r="J15" s="86">
        <v>4</v>
      </c>
      <c r="K15" s="85">
        <f>IF([1]Финишки!$E$4=0," ",VLOOKUP(B15,[1]Финишки!$D$4:$E$196,2,FALSE))</f>
        <v>5.9143518518518521E-3</v>
      </c>
      <c r="L15" s="87">
        <f t="shared" si="1"/>
        <v>5.9143518518518521E-3</v>
      </c>
      <c r="M15" s="85">
        <f t="shared" si="2"/>
        <v>3.344907407407411E-4</v>
      </c>
      <c r="N15" s="86">
        <v>5</v>
      </c>
      <c r="O15" s="85">
        <f>IF([1]Финишки!$H$4=0," ",VLOOKUP(B15,[1]Финишки!$G$4:$H$196,2,FALSE))</f>
        <v>1.7314814814814814E-2</v>
      </c>
      <c r="P15" s="85">
        <f t="shared" si="3"/>
        <v>1.7314814814814814E-2</v>
      </c>
      <c r="Q15" s="88">
        <f t="shared" si="4"/>
        <v>1.1400462962962963E-2</v>
      </c>
      <c r="R15" s="86">
        <v>3</v>
      </c>
      <c r="S15" s="85">
        <f>IF([1]Финишки!$K$4=0," ",VLOOKUP(B15,[1]Финишки!$J$4:$K$196,2,FALSE))</f>
        <v>1.7592592592592594E-2</v>
      </c>
      <c r="T15" s="85">
        <f t="shared" si="5"/>
        <v>1.7592592592592594E-2</v>
      </c>
      <c r="U15" s="85">
        <f t="shared" si="6"/>
        <v>2.7777777777777957E-4</v>
      </c>
      <c r="V15" s="86">
        <v>5</v>
      </c>
      <c r="W15" s="89">
        <f>IF([1]Финишки!$M$4=0," ",VLOOKUP(B15,[1]Финишки!$M$4:$N$196,2,FALSE))</f>
        <v>1.9918981481481482E-2</v>
      </c>
      <c r="X15" s="89">
        <f t="shared" si="7"/>
        <v>1.9918981481481482E-2</v>
      </c>
      <c r="Y15" s="85">
        <f t="shared" si="8"/>
        <v>2.3263888888888883E-3</v>
      </c>
      <c r="Z15" s="86">
        <v>5</v>
      </c>
      <c r="AA15" s="90">
        <f>IF([1]Финишки!$M$4=0," ",VLOOKUP(B15,[1]Финишки!$M$4:$N$196,2,FALSE))</f>
        <v>1.9918981481481482E-2</v>
      </c>
      <c r="AB15" s="90">
        <f t="shared" si="9"/>
        <v>1.9918981481481482E-2</v>
      </c>
      <c r="AC15" s="52">
        <f>SUM(I15+AB15)</f>
        <v>2.5498842592592594E-2</v>
      </c>
      <c r="AD15" s="19">
        <f>AB15-AB13</f>
        <v>1.5740740740740715E-3</v>
      </c>
      <c r="AE15" s="24" t="s">
        <v>56</v>
      </c>
    </row>
    <row r="16" spans="1:31" x14ac:dyDescent="0.25">
      <c r="A16" s="21">
        <v>4</v>
      </c>
      <c r="B16" s="54">
        <v>69</v>
      </c>
      <c r="C16" s="22" t="s">
        <v>71</v>
      </c>
      <c r="D16" s="23" t="s">
        <v>62</v>
      </c>
      <c r="E16" s="23"/>
      <c r="F16" s="51">
        <v>0</v>
      </c>
      <c r="G16" s="59" t="s">
        <v>16</v>
      </c>
      <c r="H16" s="84">
        <f>IF([1]Финишки!$B$4=0," ",VLOOKUP(B16,[1]Финишки!$A$4:$B$199,2,FALSE))</f>
        <v>5.5925925925925926E-3</v>
      </c>
      <c r="I16" s="85">
        <f t="shared" si="0"/>
        <v>5.5925925925925926E-3</v>
      </c>
      <c r="J16" s="86">
        <v>5</v>
      </c>
      <c r="K16" s="85">
        <f>IF([1]Финишки!$E$4=0," ",VLOOKUP(B16,[1]Финишки!$D$4:$E$196,2,FALSE))</f>
        <v>5.8680555555555543E-3</v>
      </c>
      <c r="L16" s="87">
        <f t="shared" si="1"/>
        <v>5.8680555555555543E-3</v>
      </c>
      <c r="M16" s="85">
        <f t="shared" si="2"/>
        <v>2.7546296296296173E-4</v>
      </c>
      <c r="N16" s="86">
        <v>2</v>
      </c>
      <c r="O16" s="85">
        <f>IF([1]Финишки!$H$4=0," ",VLOOKUP(B16,[1]Финишки!$G$4:$H$196,2,FALSE))</f>
        <v>1.7641203703703704E-2</v>
      </c>
      <c r="P16" s="85">
        <f t="shared" si="3"/>
        <v>1.7641203703703704E-2</v>
      </c>
      <c r="Q16" s="88">
        <f t="shared" si="4"/>
        <v>1.1773148148148151E-2</v>
      </c>
      <c r="R16" s="86">
        <v>4</v>
      </c>
      <c r="S16" s="85">
        <f>IF([1]Финишки!$K$4=0," ",VLOOKUP(B16,[1]Финишки!$J$4:$K$196,2,FALSE))</f>
        <v>1.7893518518518517E-2</v>
      </c>
      <c r="T16" s="85">
        <f t="shared" si="5"/>
        <v>1.7893518518518517E-2</v>
      </c>
      <c r="U16" s="85">
        <f t="shared" si="6"/>
        <v>2.5231481481481285E-4</v>
      </c>
      <c r="V16" s="86">
        <v>3</v>
      </c>
      <c r="W16" s="89">
        <f>IF([1]Финишки!$M$4=0," ",VLOOKUP(B16,[1]Финишки!$M$4:$N$196,2,FALSE))</f>
        <v>2.0370370370370369E-2</v>
      </c>
      <c r="X16" s="89">
        <f t="shared" si="7"/>
        <v>2.0370370370370369E-2</v>
      </c>
      <c r="Y16" s="85">
        <f t="shared" si="8"/>
        <v>2.4768518518518516E-3</v>
      </c>
      <c r="Z16" s="86">
        <v>6</v>
      </c>
      <c r="AA16" s="90">
        <f>IF([1]Финишки!$M$4=0," ",VLOOKUP(B16,[1]Финишки!$M$4:$N$196,2,FALSE))</f>
        <v>2.0370370370370369E-2</v>
      </c>
      <c r="AB16" s="181">
        <f t="shared" si="9"/>
        <v>2.0370370370370369E-2</v>
      </c>
      <c r="AC16" s="90"/>
      <c r="AD16" s="19">
        <f>AB16-AB13</f>
        <v>2.0254629629629581E-3</v>
      </c>
      <c r="AE16" s="24" t="s">
        <v>56</v>
      </c>
    </row>
    <row r="17" spans="1:31" x14ac:dyDescent="0.25">
      <c r="A17" s="21">
        <v>5</v>
      </c>
      <c r="B17" s="54">
        <v>79</v>
      </c>
      <c r="C17" s="65" t="s">
        <v>72</v>
      </c>
      <c r="D17" s="66" t="s">
        <v>62</v>
      </c>
      <c r="E17" s="116"/>
      <c r="F17" s="51">
        <v>0</v>
      </c>
      <c r="G17" s="59" t="s">
        <v>16</v>
      </c>
      <c r="H17" s="84">
        <f>IF([1]Финишки!$B$4=0," ",VLOOKUP(B17,[1]Финишки!$A$4:$B$199,2,FALSE))</f>
        <v>5.7430555555555559E-3</v>
      </c>
      <c r="I17" s="85">
        <f t="shared" si="0"/>
        <v>5.7430555555555559E-3</v>
      </c>
      <c r="J17" s="86">
        <v>6</v>
      </c>
      <c r="K17" s="85">
        <f>IF([1]Финишки!$E$4=0," ",VLOOKUP(B17,[1]Финишки!$D$4:$E$196,2,FALSE))</f>
        <v>6.076388888888889E-3</v>
      </c>
      <c r="L17" s="87">
        <f t="shared" si="1"/>
        <v>6.076388888888889E-3</v>
      </c>
      <c r="M17" s="85">
        <f t="shared" si="2"/>
        <v>3.3333333333333305E-4</v>
      </c>
      <c r="N17" s="86">
        <v>4</v>
      </c>
      <c r="O17" s="85">
        <f>IF([1]Финишки!$H$4=0," ",VLOOKUP(B17,[1]Финишки!$G$4:$H$196,2,FALSE))</f>
        <v>2.0150462962962964E-2</v>
      </c>
      <c r="P17" s="85">
        <f t="shared" si="3"/>
        <v>2.0150462962962964E-2</v>
      </c>
      <c r="Q17" s="88">
        <f t="shared" si="4"/>
        <v>1.4074074074074076E-2</v>
      </c>
      <c r="R17" s="86">
        <v>6</v>
      </c>
      <c r="S17" s="85">
        <f>IF([1]Финишки!$K$4=0," ",VLOOKUP(B17,[1]Финишки!$J$4:$K$196,2,FALSE))</f>
        <v>2.0405092592592593E-2</v>
      </c>
      <c r="T17" s="85">
        <f t="shared" si="5"/>
        <v>2.0405092592592593E-2</v>
      </c>
      <c r="U17" s="85">
        <f t="shared" si="6"/>
        <v>2.5462962962962896E-4</v>
      </c>
      <c r="V17" s="86">
        <v>4</v>
      </c>
      <c r="W17" s="89">
        <f>IF([1]Финишки!$M$4=0," ",VLOOKUP(B17,[1]Финишки!$M$4:$N$196,2,FALSE))</f>
        <v>2.2627314814814819E-2</v>
      </c>
      <c r="X17" s="89">
        <f t="shared" si="7"/>
        <v>2.2627314814814819E-2</v>
      </c>
      <c r="Y17" s="85">
        <f t="shared" si="8"/>
        <v>2.2222222222222261E-3</v>
      </c>
      <c r="Z17" s="86">
        <v>4</v>
      </c>
      <c r="AA17" s="90">
        <f>IF([1]Финишки!$M$4=0," ",VLOOKUP(B17,[1]Финишки!$M$4:$N$196,2,FALSE))</f>
        <v>2.2627314814814819E-2</v>
      </c>
      <c r="AB17" s="90">
        <f t="shared" si="9"/>
        <v>2.2627314814814819E-2</v>
      </c>
      <c r="AC17" s="90"/>
      <c r="AD17" s="19">
        <f>AB17-AB13</f>
        <v>4.2824074074074084E-3</v>
      </c>
      <c r="AE17" s="24" t="s">
        <v>56</v>
      </c>
    </row>
    <row r="18" spans="1:31" x14ac:dyDescent="0.25">
      <c r="A18" s="21">
        <v>6</v>
      </c>
      <c r="B18" s="54">
        <v>82</v>
      </c>
      <c r="C18" s="65" t="s">
        <v>73</v>
      </c>
      <c r="D18" s="66" t="s">
        <v>64</v>
      </c>
      <c r="E18" s="116"/>
      <c r="F18" s="51">
        <v>0</v>
      </c>
      <c r="G18" s="59" t="s">
        <v>16</v>
      </c>
      <c r="H18" s="84">
        <f>IF([1]Финишки!$B$4=0," ",VLOOKUP(B18,[1]Финишки!$A$4:$B$199,2,FALSE))</f>
        <v>5.1296296296296298E-3</v>
      </c>
      <c r="I18" s="85">
        <f t="shared" si="0"/>
        <v>5.1296296296296298E-3</v>
      </c>
      <c r="J18" s="86">
        <v>1</v>
      </c>
      <c r="K18" s="85">
        <f>IF([1]Финишки!$E$4=0," ",VLOOKUP(B18,[1]Финишки!$D$4:$E$196,2,FALSE))</f>
        <v>5.6018518518518518E-3</v>
      </c>
      <c r="L18" s="87">
        <f t="shared" si="1"/>
        <v>5.6018518518518518E-3</v>
      </c>
      <c r="M18" s="85">
        <f t="shared" si="2"/>
        <v>4.7222222222222197E-4</v>
      </c>
      <c r="N18" s="86">
        <v>8</v>
      </c>
      <c r="O18" s="85">
        <f>IF([1]Финишки!$H$4=0," ",VLOOKUP(B18,[1]Финишки!$G$4:$H$196,2,FALSE))</f>
        <v>2.0300925925925927E-2</v>
      </c>
      <c r="P18" s="85">
        <f t="shared" si="3"/>
        <v>2.0300925925925927E-2</v>
      </c>
      <c r="Q18" s="88">
        <f t="shared" si="4"/>
        <v>1.4699074074074076E-2</v>
      </c>
      <c r="R18" s="86">
        <v>7</v>
      </c>
      <c r="S18" s="85">
        <f>IF([1]Финишки!$K$4=0," ",VLOOKUP(B18,[1]Финишки!$J$4:$K$196,2,FALSE))</f>
        <v>2.1412037037037035E-2</v>
      </c>
      <c r="T18" s="85">
        <f t="shared" si="5"/>
        <v>2.1412037037037035E-2</v>
      </c>
      <c r="U18" s="85">
        <f t="shared" si="6"/>
        <v>1.1111111111111079E-3</v>
      </c>
      <c r="V18" s="86">
        <v>8</v>
      </c>
      <c r="W18" s="89">
        <f>IF([1]Финишки!$M$4=0," ",VLOOKUP(B18,[1]Финишки!$M$4:$N$196,2,FALSE))</f>
        <v>2.3541666666666666E-2</v>
      </c>
      <c r="X18" s="89">
        <f t="shared" si="7"/>
        <v>2.3541666666666666E-2</v>
      </c>
      <c r="Y18" s="85">
        <f t="shared" si="8"/>
        <v>2.1296296296296306E-3</v>
      </c>
      <c r="Z18" s="86">
        <v>2</v>
      </c>
      <c r="AA18" s="90">
        <f>IF([1]Финишки!$M$4=0," ",VLOOKUP(B18,[1]Финишки!$M$4:$N$196,2,FALSE))</f>
        <v>2.3541666666666666E-2</v>
      </c>
      <c r="AB18" s="90">
        <f t="shared" si="9"/>
        <v>2.3541666666666666E-2</v>
      </c>
      <c r="AC18" s="90"/>
      <c r="AD18" s="19">
        <f>AB18-AB13</f>
        <v>5.1967592592592551E-3</v>
      </c>
      <c r="AE18" s="24" t="s">
        <v>56</v>
      </c>
    </row>
    <row r="19" spans="1:31" x14ac:dyDescent="0.25">
      <c r="A19" s="21">
        <v>7</v>
      </c>
      <c r="B19" s="54">
        <v>80</v>
      </c>
      <c r="C19" s="65" t="s">
        <v>74</v>
      </c>
      <c r="D19" s="66" t="s">
        <v>62</v>
      </c>
      <c r="E19" s="116"/>
      <c r="F19" s="51">
        <v>0</v>
      </c>
      <c r="G19" s="59" t="s">
        <v>16</v>
      </c>
      <c r="H19" s="84">
        <f>IF([1]Финишки!$B$4=0," ",VLOOKUP(B19,[1]Финишки!$A$4:$B$199,2,FALSE))</f>
        <v>7.8807870370370368E-3</v>
      </c>
      <c r="I19" s="85">
        <f t="shared" si="0"/>
        <v>7.8807870370370368E-3</v>
      </c>
      <c r="J19" s="86">
        <v>8</v>
      </c>
      <c r="K19" s="85">
        <f>IF([1]Финишки!$E$4=0," ",VLOOKUP(B19,[1]Финишки!$D$4:$E$196,2,FALSE))</f>
        <v>8.1828703703703699E-3</v>
      </c>
      <c r="L19" s="87">
        <f t="shared" si="1"/>
        <v>8.1828703703703699E-3</v>
      </c>
      <c r="M19" s="85">
        <f t="shared" si="2"/>
        <v>3.0208333333333302E-4</v>
      </c>
      <c r="N19" s="86">
        <v>3</v>
      </c>
      <c r="O19" s="85">
        <f>IF([1]Финишки!$H$4=0," ",VLOOKUP(B19,[1]Финишки!$G$4:$H$196,2,FALSE))</f>
        <v>2.1376157407407406E-2</v>
      </c>
      <c r="P19" s="85">
        <f t="shared" si="3"/>
        <v>2.1376157407407406E-2</v>
      </c>
      <c r="Q19" s="88">
        <f t="shared" si="4"/>
        <v>1.3193287037037036E-2</v>
      </c>
      <c r="R19" s="86">
        <v>5</v>
      </c>
      <c r="S19" s="85">
        <f>IF([1]Финишки!$K$4=0," ",VLOOKUP(B19,[1]Финишки!$J$4:$K$196,2,FALSE))</f>
        <v>2.165509259259259E-2</v>
      </c>
      <c r="T19" s="85">
        <f t="shared" si="5"/>
        <v>2.165509259259259E-2</v>
      </c>
      <c r="U19" s="85">
        <f t="shared" si="6"/>
        <v>2.7893518518518415E-4</v>
      </c>
      <c r="V19" s="86">
        <v>5</v>
      </c>
      <c r="W19" s="89">
        <f>IF([1]Финишки!$M$4=0," ",VLOOKUP(B19,[1]Финишки!$M$4:$N$196,2,FALSE))</f>
        <v>2.4652777777777777E-2</v>
      </c>
      <c r="X19" s="89">
        <f t="shared" si="7"/>
        <v>2.4652777777777777E-2</v>
      </c>
      <c r="Y19" s="85">
        <f t="shared" si="8"/>
        <v>2.9976851851851866E-3</v>
      </c>
      <c r="Z19" s="86">
        <v>8</v>
      </c>
      <c r="AA19" s="90">
        <f>IF([1]Финишки!$M$4=0," ",VLOOKUP(B19,[1]Финишки!$M$4:$N$196,2,FALSE))</f>
        <v>2.4652777777777777E-2</v>
      </c>
      <c r="AB19" s="90">
        <f t="shared" si="9"/>
        <v>2.4652777777777777E-2</v>
      </c>
      <c r="AC19" s="90"/>
      <c r="AD19" s="19">
        <f>AB19-AB13</f>
        <v>6.3078703703703665E-3</v>
      </c>
      <c r="AE19" s="24" t="s">
        <v>56</v>
      </c>
    </row>
    <row r="20" spans="1:31" x14ac:dyDescent="0.25">
      <c r="A20" s="21">
        <v>8</v>
      </c>
      <c r="B20" s="54">
        <v>83</v>
      </c>
      <c r="C20" s="65" t="s">
        <v>75</v>
      </c>
      <c r="D20" s="66" t="s">
        <v>66</v>
      </c>
      <c r="E20" s="116"/>
      <c r="F20" s="51">
        <v>0</v>
      </c>
      <c r="G20" s="59" t="s">
        <v>16</v>
      </c>
      <c r="H20" s="84">
        <f>IF([1]Финишки!$B$4=0," ",VLOOKUP(B20,[1]Финишки!$A$4:$B$199,2,FALSE))</f>
        <v>7.0694444444444442E-3</v>
      </c>
      <c r="I20" s="85">
        <f t="shared" si="0"/>
        <v>7.0694444444444442E-3</v>
      </c>
      <c r="J20" s="86">
        <v>7</v>
      </c>
      <c r="K20" s="85">
        <f>IF([1]Финишки!$E$4=0," ",VLOOKUP(B20,[1]Финишки!$D$4:$E$196,2,FALSE))</f>
        <v>7.4537037037037028E-3</v>
      </c>
      <c r="L20" s="87">
        <f t="shared" si="1"/>
        <v>7.4537037037037028E-3</v>
      </c>
      <c r="M20" s="85">
        <f t="shared" si="2"/>
        <v>3.8425925925925867E-4</v>
      </c>
      <c r="N20" s="86">
        <v>7</v>
      </c>
      <c r="O20" s="85">
        <f>IF([1]Финишки!$H$4=0," ",VLOOKUP(B20,[1]Финишки!$G$4:$H$196,2,FALSE))</f>
        <v>3.0555555555555555E-2</v>
      </c>
      <c r="P20" s="85">
        <f t="shared" si="3"/>
        <v>3.0555555555555555E-2</v>
      </c>
      <c r="Q20" s="88">
        <f t="shared" si="4"/>
        <v>2.3101851851851853E-2</v>
      </c>
      <c r="R20" s="86">
        <v>8</v>
      </c>
      <c r="S20" s="85">
        <f>IF([1]Финишки!$K$4=0," ",VLOOKUP(B20,[1]Финишки!$J$4:$K$196,2,FALSE))</f>
        <v>3.1018518518518515E-2</v>
      </c>
      <c r="T20" s="85">
        <f t="shared" si="5"/>
        <v>3.1018518518518515E-2</v>
      </c>
      <c r="U20" s="85">
        <f t="shared" si="6"/>
        <v>4.6296296296296016E-4</v>
      </c>
      <c r="V20" s="86">
        <v>7</v>
      </c>
      <c r="W20" s="89">
        <f>IF([1]Финишки!$M$4=0," ",VLOOKUP(B20,[1]Финишки!$M$4:$N$196,2,FALSE))</f>
        <v>3.3819444444444451E-2</v>
      </c>
      <c r="X20" s="89">
        <f t="shared" si="7"/>
        <v>3.3819444444444451E-2</v>
      </c>
      <c r="Y20" s="85">
        <f t="shared" si="8"/>
        <v>2.8009259259259359E-3</v>
      </c>
      <c r="Z20" s="86">
        <v>7</v>
      </c>
      <c r="AA20" s="90">
        <f>IF([1]Финишки!$M$4=0," ",VLOOKUP(B20,[1]Финишки!$M$4:$N$196,2,FALSE))</f>
        <v>3.3819444444444451E-2</v>
      </c>
      <c r="AB20" s="90">
        <f t="shared" si="9"/>
        <v>3.3819444444444451E-2</v>
      </c>
      <c r="AC20" s="90"/>
      <c r="AD20" s="19">
        <f>AB20-AB13</f>
        <v>1.547453703703704E-2</v>
      </c>
      <c r="AE20" s="24" t="s">
        <v>56</v>
      </c>
    </row>
    <row r="21" spans="1:31" ht="15.75" thickBot="1" x14ac:dyDescent="0.3">
      <c r="A21" s="25"/>
      <c r="B21" s="26"/>
      <c r="C21" s="27"/>
      <c r="D21" s="28"/>
      <c r="E21" s="28"/>
      <c r="F21" s="29"/>
      <c r="G21" s="30"/>
      <c r="H21" s="91"/>
      <c r="I21" s="92"/>
      <c r="J21" s="32"/>
      <c r="K21" s="92"/>
      <c r="L21" s="93"/>
      <c r="M21" s="94"/>
      <c r="N21" s="32"/>
      <c r="O21" s="92"/>
      <c r="P21" s="92"/>
      <c r="Q21" s="95"/>
      <c r="R21" s="32"/>
      <c r="S21" s="92"/>
      <c r="T21" s="92"/>
      <c r="U21" s="92"/>
      <c r="V21" s="32"/>
      <c r="W21" s="96"/>
      <c r="X21" s="96"/>
      <c r="Y21" s="92"/>
      <c r="Z21" s="32"/>
      <c r="AA21" s="33"/>
      <c r="AB21" s="33"/>
      <c r="AC21" s="33"/>
      <c r="AD21" s="31"/>
      <c r="AE21" s="34"/>
    </row>
    <row r="22" spans="1:31" x14ac:dyDescent="0.25">
      <c r="A22" s="35"/>
      <c r="B22" s="100"/>
      <c r="C22" s="101"/>
      <c r="D22" s="102"/>
      <c r="E22" s="102"/>
      <c r="F22" s="103"/>
      <c r="G22" s="104"/>
      <c r="H22" s="105"/>
      <c r="I22" s="106"/>
      <c r="J22" s="107"/>
      <c r="K22" s="106"/>
      <c r="L22" s="108"/>
      <c r="M22" s="109"/>
      <c r="N22" s="107"/>
      <c r="O22" s="106"/>
      <c r="P22" s="106"/>
      <c r="Q22" s="110"/>
      <c r="R22" s="107"/>
      <c r="S22" s="106"/>
      <c r="T22" s="106"/>
      <c r="U22" s="106"/>
      <c r="V22" s="107"/>
      <c r="W22" s="111"/>
      <c r="X22" s="111"/>
      <c r="Y22" s="106"/>
      <c r="Z22" s="107"/>
      <c r="AA22" s="112"/>
      <c r="AB22" s="112"/>
      <c r="AC22" s="112"/>
      <c r="AD22" s="113"/>
      <c r="AE22" s="114"/>
    </row>
    <row r="23" spans="1:31" ht="18" x14ac:dyDescent="0.25">
      <c r="A23" s="174" t="s">
        <v>76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</row>
    <row r="24" spans="1:31" ht="15.75" thickBot="1" x14ac:dyDescent="0.3">
      <c r="A24" s="177" t="s">
        <v>60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</row>
    <row r="25" spans="1:31" ht="30" customHeight="1" thickBot="1" x14ac:dyDescent="0.3">
      <c r="A25" s="6" t="s">
        <v>40</v>
      </c>
      <c r="B25" s="7" t="s">
        <v>41</v>
      </c>
      <c r="C25" s="8" t="s">
        <v>3</v>
      </c>
      <c r="D25" s="8" t="s">
        <v>42</v>
      </c>
      <c r="E25" s="8" t="s">
        <v>4</v>
      </c>
      <c r="F25" s="9" t="s">
        <v>5</v>
      </c>
      <c r="G25" s="9" t="s">
        <v>6</v>
      </c>
      <c r="H25" s="10" t="s">
        <v>7</v>
      </c>
      <c r="I25" s="9" t="s">
        <v>8</v>
      </c>
      <c r="J25" s="8" t="s">
        <v>2</v>
      </c>
      <c r="K25" s="8" t="s">
        <v>9</v>
      </c>
      <c r="L25" s="74" t="s">
        <v>10</v>
      </c>
      <c r="M25" s="8" t="s">
        <v>10</v>
      </c>
      <c r="N25" s="8" t="s">
        <v>2</v>
      </c>
      <c r="O25" s="8"/>
      <c r="P25" s="8"/>
      <c r="Q25" s="9" t="s">
        <v>43</v>
      </c>
      <c r="R25" s="8" t="s">
        <v>2</v>
      </c>
      <c r="S25" s="8" t="s">
        <v>11</v>
      </c>
      <c r="T25" s="8"/>
      <c r="U25" s="8" t="s">
        <v>12</v>
      </c>
      <c r="V25" s="8" t="s">
        <v>2</v>
      </c>
      <c r="W25" s="9"/>
      <c r="X25" s="9"/>
      <c r="Y25" s="9" t="s">
        <v>8</v>
      </c>
      <c r="Z25" s="9" t="s">
        <v>2</v>
      </c>
      <c r="AA25" s="10" t="s">
        <v>13</v>
      </c>
      <c r="AB25" s="9" t="s">
        <v>13</v>
      </c>
      <c r="AC25" s="9" t="s">
        <v>44</v>
      </c>
      <c r="AD25" s="9" t="s">
        <v>14</v>
      </c>
      <c r="AE25" s="11" t="s">
        <v>45</v>
      </c>
    </row>
    <row r="26" spans="1:31" x14ac:dyDescent="0.25">
      <c r="A26" s="12">
        <v>1</v>
      </c>
      <c r="B26" s="41">
        <v>70</v>
      </c>
      <c r="C26" s="13" t="s">
        <v>77</v>
      </c>
      <c r="D26" s="14" t="s">
        <v>78</v>
      </c>
      <c r="E26" s="14"/>
      <c r="F26" s="51">
        <v>0</v>
      </c>
      <c r="G26" s="75" t="s">
        <v>16</v>
      </c>
      <c r="H26" s="76">
        <f>IF([1]Финишки!$B$4=0," ",VLOOKUP(B26,[1]Финишки!$A$4:$B$199,2,FALSE))</f>
        <v>5.146990740740741E-3</v>
      </c>
      <c r="I26" s="77">
        <f t="shared" ref="I26:I31" si="10">H26-F26</f>
        <v>5.146990740740741E-3</v>
      </c>
      <c r="J26" s="78">
        <v>1</v>
      </c>
      <c r="K26" s="77">
        <f>IF([1]Финишки!$E$4=0," ",VLOOKUP(B26,[1]Финишки!$D$4:$E$196,2,FALSE))</f>
        <v>5.3819444444444453E-3</v>
      </c>
      <c r="L26" s="79">
        <f t="shared" ref="L26:L31" si="11">K26-F26</f>
        <v>5.3819444444444453E-3</v>
      </c>
      <c r="M26" s="77">
        <f t="shared" ref="M26:M31" si="12">IF(L26=" "," ",L26-I26)</f>
        <v>2.3495370370370423E-4</v>
      </c>
      <c r="N26" s="78">
        <v>1</v>
      </c>
      <c r="O26" s="77">
        <f>IF([1]Финишки!$H$4=0," ",VLOOKUP(B26,[1]Финишки!$G$4:$H$196,2,FALSE))</f>
        <v>1.6164351851851853E-2</v>
      </c>
      <c r="P26" s="77">
        <f t="shared" ref="P26:P31" si="13">O26-F26</f>
        <v>1.6164351851851853E-2</v>
      </c>
      <c r="Q26" s="80">
        <f t="shared" ref="Q26:Q31" si="14">IF(P26=" "," ",P26-L26)</f>
        <v>1.0782407407407407E-2</v>
      </c>
      <c r="R26" s="78">
        <v>2</v>
      </c>
      <c r="S26" s="77">
        <f>IF([1]Финишки!$K$4=0," ",VLOOKUP(B26,[1]Финишки!$J$4:$K$196,2,FALSE))</f>
        <v>1.6377314814814813E-2</v>
      </c>
      <c r="T26" s="77">
        <f t="shared" ref="T26:T31" si="15">S26-F26</f>
        <v>1.6377314814814813E-2</v>
      </c>
      <c r="U26" s="77">
        <f t="shared" ref="U26:U31" si="16">IF(T26=" "," ",T26-P26)</f>
        <v>2.1296296296295994E-4</v>
      </c>
      <c r="V26" s="78">
        <v>1</v>
      </c>
      <c r="W26" s="81">
        <f>IF([1]Финишки!$M$4=0," ",VLOOKUP(B26,[1]Финишки!$M$4:$N$196,2,FALSE))</f>
        <v>1.832175925925926E-2</v>
      </c>
      <c r="X26" s="81">
        <f t="shared" ref="X26:X31" si="17">W26-F26</f>
        <v>1.832175925925926E-2</v>
      </c>
      <c r="Y26" s="77">
        <f t="shared" ref="Y26:Y31" si="18">IF(X26=" "," ",X26-T26)</f>
        <v>1.9444444444444466E-3</v>
      </c>
      <c r="Z26" s="78">
        <v>1</v>
      </c>
      <c r="AA26" s="82">
        <f>IF([1]Финишки!$M$4=0," ",VLOOKUP(B26,[1]Финишки!$M$4:$N$196,2,FALSE))</f>
        <v>1.832175925925926E-2</v>
      </c>
      <c r="AB26" s="82">
        <f t="shared" ref="AB26:AB31" si="19">AA26-F26</f>
        <v>1.832175925925926E-2</v>
      </c>
      <c r="AC26" s="46">
        <f>SUM(I26+AB26)</f>
        <v>2.346875E-2</v>
      </c>
      <c r="AD26" s="19">
        <v>0</v>
      </c>
      <c r="AE26" s="24" t="s">
        <v>56</v>
      </c>
    </row>
    <row r="27" spans="1:31" x14ac:dyDescent="0.25">
      <c r="A27" s="17">
        <v>2</v>
      </c>
      <c r="B27" s="47">
        <v>72</v>
      </c>
      <c r="C27" s="60" t="s">
        <v>79</v>
      </c>
      <c r="D27" s="61" t="s">
        <v>78</v>
      </c>
      <c r="E27" s="62"/>
      <c r="F27" s="51">
        <v>0</v>
      </c>
      <c r="G27" s="75" t="s">
        <v>16</v>
      </c>
      <c r="H27" s="84">
        <f>IF([1]Финишки!$B$4=0," ",VLOOKUP(B27,[1]Финишки!$A$4:$B$199,2,FALSE))</f>
        <v>5.4305555555555557E-3</v>
      </c>
      <c r="I27" s="85">
        <f t="shared" si="10"/>
        <v>5.4305555555555557E-3</v>
      </c>
      <c r="J27" s="86">
        <v>4</v>
      </c>
      <c r="K27" s="85">
        <f>IF([1]Финишки!$E$4=0," ",VLOOKUP(B27,[1]Финишки!$D$4:$E$196,2,FALSE))</f>
        <v>5.7175925925925927E-3</v>
      </c>
      <c r="L27" s="87">
        <f t="shared" si="11"/>
        <v>5.7175925925925927E-3</v>
      </c>
      <c r="M27" s="85">
        <f t="shared" si="12"/>
        <v>2.8703703703703703E-4</v>
      </c>
      <c r="N27" s="86">
        <v>3</v>
      </c>
      <c r="O27" s="85">
        <f>IF([1]Финишки!$H$4=0," ",VLOOKUP(B27,[1]Финишки!$G$4:$H$196,2,FALSE))</f>
        <v>1.622685185185185E-2</v>
      </c>
      <c r="P27" s="85">
        <f t="shared" si="13"/>
        <v>1.622685185185185E-2</v>
      </c>
      <c r="Q27" s="88">
        <f t="shared" si="14"/>
        <v>1.0509259259259256E-2</v>
      </c>
      <c r="R27" s="86">
        <v>1</v>
      </c>
      <c r="S27" s="85">
        <f>IF([1]Финишки!$K$4=0," ",VLOOKUP(B27,[1]Финишки!$J$4:$K$196,2,FALSE))</f>
        <v>1.6458333333333332E-2</v>
      </c>
      <c r="T27" s="85">
        <f t="shared" si="15"/>
        <v>1.6458333333333332E-2</v>
      </c>
      <c r="U27" s="85">
        <f t="shared" si="16"/>
        <v>2.3148148148148182E-4</v>
      </c>
      <c r="V27" s="86">
        <v>3</v>
      </c>
      <c r="W27" s="89">
        <f>IF([1]Финишки!$M$4=0," ",VLOOKUP(B27,[1]Финишки!$M$4:$N$196,2,FALSE))</f>
        <v>1.8657407407407407E-2</v>
      </c>
      <c r="X27" s="89">
        <f t="shared" si="17"/>
        <v>1.8657407407407407E-2</v>
      </c>
      <c r="Y27" s="85">
        <f t="shared" si="18"/>
        <v>2.1990740740740755E-3</v>
      </c>
      <c r="Z27" s="86">
        <v>4</v>
      </c>
      <c r="AA27" s="90">
        <f>IF([1]Финишки!$M$4=0," ",VLOOKUP(B27,[1]Финишки!$M$4:$N$196,2,FALSE))</f>
        <v>1.8657407407407407E-2</v>
      </c>
      <c r="AB27" s="90">
        <f t="shared" si="19"/>
        <v>1.8657407407407407E-2</v>
      </c>
      <c r="AC27" s="52">
        <f>SUM(I27+AB27)</f>
        <v>2.4087962962962964E-2</v>
      </c>
      <c r="AD27" s="19">
        <f>AB27-AB26</f>
        <v>3.3564814814814742E-4</v>
      </c>
      <c r="AE27" s="24" t="s">
        <v>56</v>
      </c>
    </row>
    <row r="28" spans="1:31" x14ac:dyDescent="0.25">
      <c r="A28" s="17">
        <v>3</v>
      </c>
      <c r="B28" s="47">
        <v>71</v>
      </c>
      <c r="C28" s="180" t="s">
        <v>80</v>
      </c>
      <c r="D28" s="18" t="s">
        <v>78</v>
      </c>
      <c r="E28" s="18"/>
      <c r="F28" s="51">
        <v>0</v>
      </c>
      <c r="G28" s="59" t="s">
        <v>16</v>
      </c>
      <c r="H28" s="84">
        <f>IF([1]Финишки!$B$4=0," ",VLOOKUP(B28,[1]Финишки!$A$4:$B$199,2,FALSE))</f>
        <v>5.3969907407407404E-3</v>
      </c>
      <c r="I28" s="85">
        <f t="shared" si="10"/>
        <v>5.3969907407407404E-3</v>
      </c>
      <c r="J28" s="86">
        <v>3</v>
      </c>
      <c r="K28" s="85">
        <f>IF([1]Финишки!$E$4=0," ",VLOOKUP(B28,[1]Финишки!$D$4:$E$196,2,FALSE))</f>
        <v>5.7754629629629623E-3</v>
      </c>
      <c r="L28" s="87">
        <f t="shared" si="11"/>
        <v>5.7754629629629623E-3</v>
      </c>
      <c r="M28" s="85">
        <f t="shared" si="12"/>
        <v>3.7847222222222188E-4</v>
      </c>
      <c r="N28" s="86">
        <v>6</v>
      </c>
      <c r="O28" s="85">
        <f>IF([1]Финишки!$H$4=0," ",VLOOKUP(B28,[1]Финишки!$G$4:$H$196,2,FALSE))</f>
        <v>1.6724537037037034E-2</v>
      </c>
      <c r="P28" s="85">
        <f t="shared" si="13"/>
        <v>1.6724537037037034E-2</v>
      </c>
      <c r="Q28" s="88">
        <f t="shared" si="14"/>
        <v>1.0949074074074073E-2</v>
      </c>
      <c r="R28" s="86">
        <v>3</v>
      </c>
      <c r="S28" s="85">
        <f>IF([1]Финишки!$K$4=0," ",VLOOKUP(B28,[1]Финишки!$J$4:$K$196,2,FALSE))</f>
        <v>1.6944444444444443E-2</v>
      </c>
      <c r="T28" s="85">
        <f t="shared" si="15"/>
        <v>1.6944444444444443E-2</v>
      </c>
      <c r="U28" s="85">
        <f t="shared" si="16"/>
        <v>2.1990740740740825E-4</v>
      </c>
      <c r="V28" s="86">
        <v>2</v>
      </c>
      <c r="W28" s="89">
        <f>IF([1]Финишки!$M$4=0," ",VLOOKUP(B28,[1]Финишки!$M$4:$N$196,2,FALSE))</f>
        <v>1.8900462962962963E-2</v>
      </c>
      <c r="X28" s="89">
        <f t="shared" si="17"/>
        <v>1.8900462962962963E-2</v>
      </c>
      <c r="Y28" s="85">
        <f t="shared" si="18"/>
        <v>1.9560185185185201E-3</v>
      </c>
      <c r="Z28" s="86">
        <v>2</v>
      </c>
      <c r="AA28" s="90">
        <f>IF([1]Финишки!$M$4=0," ",VLOOKUP(B28,[1]Финишки!$M$4:$N$196,2,FALSE))</f>
        <v>1.8900462962962963E-2</v>
      </c>
      <c r="AB28" s="181">
        <f t="shared" si="19"/>
        <v>1.8900462962962963E-2</v>
      </c>
      <c r="AC28" s="52">
        <f>SUM(I28+AB28)</f>
        <v>2.4297453703703703E-2</v>
      </c>
      <c r="AD28" s="19">
        <f>AB28-AB26</f>
        <v>5.787037037037028E-4</v>
      </c>
      <c r="AE28" s="24" t="s">
        <v>56</v>
      </c>
    </row>
    <row r="29" spans="1:31" x14ac:dyDescent="0.25">
      <c r="A29" s="21">
        <v>4</v>
      </c>
      <c r="B29" s="54">
        <v>81</v>
      </c>
      <c r="C29" s="65" t="s">
        <v>81</v>
      </c>
      <c r="D29" s="66" t="s">
        <v>78</v>
      </c>
      <c r="E29" s="116"/>
      <c r="F29" s="51">
        <v>0</v>
      </c>
      <c r="G29" s="59" t="s">
        <v>16</v>
      </c>
      <c r="H29" s="84">
        <f>IF([1]Финишки!$B$4=0," ",VLOOKUP(B29,[1]Финишки!$A$4:$B$199,2,FALSE))</f>
        <v>5.5601851851851845E-3</v>
      </c>
      <c r="I29" s="85">
        <f t="shared" si="10"/>
        <v>5.5601851851851845E-3</v>
      </c>
      <c r="J29" s="86">
        <v>5</v>
      </c>
      <c r="K29" s="85">
        <f>IF([1]Финишки!$E$4=0," ",VLOOKUP(B29,[1]Финишки!$D$4:$E$196,2,FALSE))</f>
        <v>5.8333333333333336E-3</v>
      </c>
      <c r="L29" s="87">
        <f t="shared" si="11"/>
        <v>5.8333333333333336E-3</v>
      </c>
      <c r="M29" s="85">
        <f t="shared" si="12"/>
        <v>2.731481481481491E-4</v>
      </c>
      <c r="N29" s="86">
        <v>2</v>
      </c>
      <c r="O29" s="85">
        <f>IF([1]Финишки!$H$4=0," ",VLOOKUP(B29,[1]Финишки!$G$4:$H$196,2,FALSE))</f>
        <v>1.8520833333333334E-2</v>
      </c>
      <c r="P29" s="85">
        <f t="shared" si="13"/>
        <v>1.8520833333333334E-2</v>
      </c>
      <c r="Q29" s="88">
        <f t="shared" si="14"/>
        <v>1.2687500000000001E-2</v>
      </c>
      <c r="R29" s="86">
        <v>4</v>
      </c>
      <c r="S29" s="85">
        <f>IF([1]Финишки!$K$4=0," ",VLOOKUP(B29,[1]Финишки!$J$4:$K$196,2,FALSE))</f>
        <v>1.8761574074074073E-2</v>
      </c>
      <c r="T29" s="85">
        <f t="shared" si="15"/>
        <v>1.8761574074074073E-2</v>
      </c>
      <c r="U29" s="85">
        <f t="shared" si="16"/>
        <v>2.4074074074073928E-4</v>
      </c>
      <c r="V29" s="86">
        <v>4</v>
      </c>
      <c r="W29" s="89">
        <f>IF([1]Финишки!$M$4=0," ",VLOOKUP(B29,[1]Финишки!$M$4:$N$196,2,FALSE))</f>
        <v>2.0914351851851851E-2</v>
      </c>
      <c r="X29" s="89">
        <f t="shared" si="17"/>
        <v>2.0914351851851851E-2</v>
      </c>
      <c r="Y29" s="85">
        <f t="shared" si="18"/>
        <v>2.1527777777777778E-3</v>
      </c>
      <c r="Z29" s="86">
        <v>3</v>
      </c>
      <c r="AA29" s="90">
        <f>IF([1]Финишки!$M$4=0," ",VLOOKUP(B29,[1]Финишки!$M$4:$N$196,2,FALSE))</f>
        <v>2.0914351851851851E-2</v>
      </c>
      <c r="AB29" s="90">
        <f t="shared" si="19"/>
        <v>2.0914351851851851E-2</v>
      </c>
      <c r="AC29" s="90"/>
      <c r="AD29" s="19">
        <f>AB29-AB26</f>
        <v>2.5925925925925908E-3</v>
      </c>
      <c r="AE29" s="24" t="s">
        <v>56</v>
      </c>
    </row>
    <row r="30" spans="1:31" x14ac:dyDescent="0.25">
      <c r="A30" s="21">
        <v>5</v>
      </c>
      <c r="B30" s="54">
        <v>75</v>
      </c>
      <c r="C30" s="65" t="s">
        <v>82</v>
      </c>
      <c r="D30" s="66" t="s">
        <v>78</v>
      </c>
      <c r="E30" s="116"/>
      <c r="F30" s="51">
        <v>0</v>
      </c>
      <c r="G30" s="59" t="s">
        <v>16</v>
      </c>
      <c r="H30" s="84">
        <f>IF([1]Финишки!$B$4=0," ",VLOOKUP(B30,[1]Финишки!$A$4:$B$199,2,FALSE))</f>
        <v>5.3391203703703699E-3</v>
      </c>
      <c r="I30" s="85">
        <f t="shared" si="10"/>
        <v>5.3391203703703699E-3</v>
      </c>
      <c r="J30" s="86">
        <v>2</v>
      </c>
      <c r="K30" s="85">
        <f>IF([1]Финишки!$E$4=0," ",VLOOKUP(B30,[1]Финишки!$D$4:$E$196,2,FALSE))</f>
        <v>5.6365740740740742E-3</v>
      </c>
      <c r="L30" s="87">
        <f t="shared" si="11"/>
        <v>5.6365740740740742E-3</v>
      </c>
      <c r="M30" s="85">
        <f t="shared" si="12"/>
        <v>2.9745370370370429E-4</v>
      </c>
      <c r="N30" s="86">
        <v>4</v>
      </c>
      <c r="O30" s="85">
        <f>IF([1]Финишки!$H$4=0," ",VLOOKUP(B30,[1]Финишки!$G$4:$H$196,2,FALSE))</f>
        <v>1.886689814814815E-2</v>
      </c>
      <c r="P30" s="85">
        <f t="shared" si="13"/>
        <v>1.886689814814815E-2</v>
      </c>
      <c r="Q30" s="88">
        <f t="shared" si="14"/>
        <v>1.3230324074074075E-2</v>
      </c>
      <c r="R30" s="86">
        <v>5</v>
      </c>
      <c r="S30" s="85">
        <f>IF([1]Финишки!$K$4=0," ",VLOOKUP(B30,[1]Финишки!$J$4:$K$196,2,FALSE))</f>
        <v>1.9120370370370371E-2</v>
      </c>
      <c r="T30" s="85">
        <f t="shared" si="15"/>
        <v>1.9120370370370371E-2</v>
      </c>
      <c r="U30" s="85">
        <f t="shared" si="16"/>
        <v>2.5347222222222091E-4</v>
      </c>
      <c r="V30" s="86">
        <v>5</v>
      </c>
      <c r="W30" s="89">
        <f>IF([1]Финишки!$M$4=0," ",VLOOKUP(B30,[1]Финишки!$M$4:$N$196,2,FALSE))</f>
        <v>2.1423611111111112E-2</v>
      </c>
      <c r="X30" s="89">
        <f t="shared" si="17"/>
        <v>2.1423611111111112E-2</v>
      </c>
      <c r="Y30" s="85">
        <f t="shared" si="18"/>
        <v>2.3032407407407411E-3</v>
      </c>
      <c r="Z30" s="86">
        <v>5</v>
      </c>
      <c r="AA30" s="90">
        <f>IF([1]Финишки!$M$4=0," ",VLOOKUP(B30,[1]Финишки!$M$4:$N$196,2,FALSE))</f>
        <v>2.1423611111111112E-2</v>
      </c>
      <c r="AB30" s="90">
        <f t="shared" si="19"/>
        <v>2.1423611111111112E-2</v>
      </c>
      <c r="AC30" s="90"/>
      <c r="AD30" s="19">
        <f>AB30-AB26</f>
        <v>3.1018518518518522E-3</v>
      </c>
      <c r="AE30" s="24" t="s">
        <v>56</v>
      </c>
    </row>
    <row r="31" spans="1:31" x14ac:dyDescent="0.25">
      <c r="A31" s="21">
        <v>6</v>
      </c>
      <c r="B31" s="54">
        <v>86</v>
      </c>
      <c r="C31" s="65" t="s">
        <v>83</v>
      </c>
      <c r="D31" s="66" t="s">
        <v>78</v>
      </c>
      <c r="E31" s="116"/>
      <c r="F31" s="51">
        <v>0</v>
      </c>
      <c r="G31" s="59" t="s">
        <v>16</v>
      </c>
      <c r="H31" s="84">
        <f>IF([1]Финишки!$B$4=0," ",VLOOKUP(B31,[1]Финишки!$A$4:$B$199,2,FALSE))</f>
        <v>6.2951388888888883E-3</v>
      </c>
      <c r="I31" s="85">
        <f t="shared" si="10"/>
        <v>6.2951388888888883E-3</v>
      </c>
      <c r="J31" s="86">
        <v>6</v>
      </c>
      <c r="K31" s="85">
        <f>IF([1]Финишки!$E$4=0," ",VLOOKUP(B31,[1]Финишки!$D$4:$E$196,2,FALSE))</f>
        <v>6.6435185185185182E-3</v>
      </c>
      <c r="L31" s="87">
        <f t="shared" si="11"/>
        <v>6.6435185185185182E-3</v>
      </c>
      <c r="M31" s="85">
        <f t="shared" si="12"/>
        <v>3.4837962962962991E-4</v>
      </c>
      <c r="N31" s="86">
        <v>5</v>
      </c>
      <c r="O31" s="85">
        <f>IF([1]Финишки!$H$4=0," ",VLOOKUP(B31,[1]Финишки!$G$4:$H$196,2,FALSE))</f>
        <v>2.1434027777777778E-2</v>
      </c>
      <c r="P31" s="85">
        <f t="shared" si="13"/>
        <v>2.1434027777777778E-2</v>
      </c>
      <c r="Q31" s="88">
        <f t="shared" si="14"/>
        <v>1.479050925925926E-2</v>
      </c>
      <c r="R31" s="86">
        <v>6</v>
      </c>
      <c r="S31" s="85">
        <f>IF([1]Финишки!$K$4=0," ",VLOOKUP(B31,[1]Финишки!$J$4:$K$196,2,FALSE))</f>
        <v>2.1724537037037039E-2</v>
      </c>
      <c r="T31" s="85">
        <f t="shared" si="15"/>
        <v>2.1724537037037039E-2</v>
      </c>
      <c r="U31" s="85">
        <f t="shared" si="16"/>
        <v>2.9050925925926119E-4</v>
      </c>
      <c r="V31" s="86">
        <v>6</v>
      </c>
      <c r="W31" s="89">
        <f>IF([1]Финишки!$M$4=0," ",VLOOKUP(B31,[1]Финишки!$M$4:$N$196,2,FALSE))</f>
        <v>2.417824074074074E-2</v>
      </c>
      <c r="X31" s="89">
        <f t="shared" si="17"/>
        <v>2.417824074074074E-2</v>
      </c>
      <c r="Y31" s="85">
        <f t="shared" si="18"/>
        <v>2.453703703703701E-3</v>
      </c>
      <c r="Z31" s="86">
        <v>6</v>
      </c>
      <c r="AA31" s="90">
        <f>IF([1]Финишки!$M$4=0," ",VLOOKUP(B31,[1]Финишки!$M$4:$N$196,2,FALSE))</f>
        <v>2.417824074074074E-2</v>
      </c>
      <c r="AB31" s="90">
        <f t="shared" si="19"/>
        <v>2.417824074074074E-2</v>
      </c>
      <c r="AC31" s="90"/>
      <c r="AD31" s="19">
        <f>AB31-AB26</f>
        <v>5.8564814814814799E-3</v>
      </c>
      <c r="AE31" s="24" t="s">
        <v>56</v>
      </c>
    </row>
    <row r="32" spans="1:31" ht="15.75" thickBot="1" x14ac:dyDescent="0.3">
      <c r="A32" s="25"/>
      <c r="B32" s="26"/>
      <c r="C32" s="27"/>
      <c r="D32" s="28"/>
      <c r="E32" s="28"/>
      <c r="F32" s="29"/>
      <c r="G32" s="30"/>
      <c r="H32" s="91"/>
      <c r="I32" s="92"/>
      <c r="J32" s="32"/>
      <c r="K32" s="92"/>
      <c r="L32" s="93"/>
      <c r="M32" s="94"/>
      <c r="N32" s="32"/>
      <c r="O32" s="92"/>
      <c r="P32" s="92"/>
      <c r="Q32" s="95"/>
      <c r="R32" s="32"/>
      <c r="S32" s="92"/>
      <c r="T32" s="92"/>
      <c r="U32" s="92"/>
      <c r="V32" s="32"/>
      <c r="W32" s="96"/>
      <c r="X32" s="96"/>
      <c r="Y32" s="92"/>
      <c r="Z32" s="32"/>
      <c r="AA32" s="33"/>
      <c r="AB32" s="33"/>
      <c r="AC32" s="33"/>
      <c r="AD32" s="31"/>
      <c r="AE32" s="34"/>
    </row>
    <row r="33" spans="1:31" x14ac:dyDescent="0.25">
      <c r="A33" s="35"/>
      <c r="B33" s="100"/>
      <c r="C33" s="101"/>
      <c r="D33" s="102"/>
      <c r="E33" s="102"/>
      <c r="F33" s="103"/>
      <c r="G33" s="104"/>
      <c r="H33" s="105"/>
      <c r="I33" s="106"/>
      <c r="J33" s="107"/>
      <c r="K33" s="106"/>
      <c r="L33" s="108"/>
      <c r="M33" s="109"/>
      <c r="N33" s="107"/>
      <c r="O33" s="106"/>
      <c r="P33" s="106"/>
      <c r="Q33" s="110"/>
      <c r="R33" s="107"/>
      <c r="S33" s="106"/>
      <c r="T33" s="106"/>
      <c r="U33" s="106"/>
      <c r="V33" s="107"/>
      <c r="W33" s="111"/>
      <c r="X33" s="111"/>
      <c r="Y33" s="106"/>
      <c r="Z33" s="107"/>
      <c r="AA33" s="112"/>
      <c r="AB33" s="112"/>
      <c r="AC33" s="112"/>
      <c r="AD33" s="113"/>
      <c r="AE33" s="114"/>
    </row>
    <row r="34" spans="1:31" ht="18" x14ac:dyDescent="0.25">
      <c r="A34" s="174" t="s">
        <v>88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</row>
    <row r="35" spans="1:31" ht="15.75" thickBot="1" x14ac:dyDescent="0.3">
      <c r="A35" s="175" t="s">
        <v>85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</row>
    <row r="36" spans="1:31" ht="29.25" customHeight="1" thickBot="1" x14ac:dyDescent="0.3">
      <c r="A36" s="6" t="s">
        <v>40</v>
      </c>
      <c r="B36" s="7" t="s">
        <v>41</v>
      </c>
      <c r="C36" s="8" t="s">
        <v>3</v>
      </c>
      <c r="D36" s="8" t="s">
        <v>42</v>
      </c>
      <c r="E36" s="8" t="s">
        <v>4</v>
      </c>
      <c r="F36" s="9" t="s">
        <v>5</v>
      </c>
      <c r="G36" s="9" t="s">
        <v>6</v>
      </c>
      <c r="H36" s="10" t="s">
        <v>7</v>
      </c>
      <c r="I36" s="9" t="s">
        <v>8</v>
      </c>
      <c r="J36" s="8" t="s">
        <v>2</v>
      </c>
      <c r="K36" s="8" t="s">
        <v>9</v>
      </c>
      <c r="L36" s="74" t="s">
        <v>10</v>
      </c>
      <c r="M36" s="8" t="s">
        <v>10</v>
      </c>
      <c r="N36" s="8" t="s">
        <v>2</v>
      </c>
      <c r="O36" s="8"/>
      <c r="P36" s="8"/>
      <c r="Q36" s="9" t="s">
        <v>43</v>
      </c>
      <c r="R36" s="8" t="s">
        <v>2</v>
      </c>
      <c r="S36" s="8" t="s">
        <v>11</v>
      </c>
      <c r="T36" s="8"/>
      <c r="U36" s="8" t="s">
        <v>12</v>
      </c>
      <c r="V36" s="8" t="s">
        <v>2</v>
      </c>
      <c r="W36" s="9"/>
      <c r="X36" s="9"/>
      <c r="Y36" s="9" t="s">
        <v>8</v>
      </c>
      <c r="Z36" s="9" t="s">
        <v>2</v>
      </c>
      <c r="AA36" s="10" t="s">
        <v>13</v>
      </c>
      <c r="AB36" s="9" t="s">
        <v>13</v>
      </c>
      <c r="AC36" s="9" t="s">
        <v>44</v>
      </c>
      <c r="AD36" s="9" t="s">
        <v>14</v>
      </c>
      <c r="AE36" s="11" t="s">
        <v>45</v>
      </c>
    </row>
    <row r="37" spans="1:31" x14ac:dyDescent="0.25">
      <c r="A37" s="12">
        <v>1</v>
      </c>
      <c r="B37" s="41">
        <v>51</v>
      </c>
      <c r="C37" s="97" t="s">
        <v>89</v>
      </c>
      <c r="D37" s="98" t="s">
        <v>20</v>
      </c>
      <c r="E37" s="99"/>
      <c r="F37" s="51">
        <v>0</v>
      </c>
      <c r="G37" s="75" t="s">
        <v>16</v>
      </c>
      <c r="H37" s="76">
        <f>IF([1]Финишки!$B$4=0," ",VLOOKUP(B37,[1]Финишки!$A$4:$B$199,2,FALSE))</f>
        <v>9.0509259259259258E-3</v>
      </c>
      <c r="I37" s="77">
        <f>H37-F37</f>
        <v>9.0509259259259258E-3</v>
      </c>
      <c r="J37" s="78">
        <v>1</v>
      </c>
      <c r="K37" s="77">
        <f>IF([1]Финишки!$E$4=0," ",VLOOKUP(B37,[1]Финишки!$D$4:$E$196,2,FALSE))</f>
        <v>9.5138888888888894E-3</v>
      </c>
      <c r="L37" s="79">
        <f>K37-F37</f>
        <v>9.5138888888888894E-3</v>
      </c>
      <c r="M37" s="77">
        <f>IF(L37=" "," ",L37-I37)</f>
        <v>4.6296296296296363E-4</v>
      </c>
      <c r="N37" s="78">
        <v>2</v>
      </c>
      <c r="O37" s="77">
        <f>IF([1]Финишки!$H$4=0," ",VLOOKUP(B37,[1]Финишки!$G$4:$H$196,2,FALSE))</f>
        <v>2.7534722222222221E-2</v>
      </c>
      <c r="P37" s="77">
        <f>O37-F37</f>
        <v>2.7534722222222221E-2</v>
      </c>
      <c r="Q37" s="80">
        <f>IF(P37=" "," ",P37-L37)</f>
        <v>1.8020833333333333E-2</v>
      </c>
      <c r="R37" s="78">
        <v>1</v>
      </c>
      <c r="S37" s="77">
        <f>IF([1]Финишки!$K$4=0," ",VLOOKUP(B37,[1]Финишки!$J$4:$K$196,2,FALSE))</f>
        <v>2.7766203703703706E-2</v>
      </c>
      <c r="T37" s="77">
        <f>S37-F37</f>
        <v>2.7766203703703706E-2</v>
      </c>
      <c r="U37" s="77">
        <f>IF(T37=" "," ",T37-P37)</f>
        <v>2.3148148148148529E-4</v>
      </c>
      <c r="V37" s="78">
        <v>1</v>
      </c>
      <c r="W37" s="81">
        <f>IF([1]Финишки!$M$4=0," ",VLOOKUP(B37,[1]Финишки!$M$4:$N$196,2,FALSE))</f>
        <v>3.2638888888888891E-2</v>
      </c>
      <c r="X37" s="81">
        <f>W37-F37</f>
        <v>3.2638888888888891E-2</v>
      </c>
      <c r="Y37" s="77">
        <f>IF(X37=" "," ",X37-T37)</f>
        <v>4.8726851851851848E-3</v>
      </c>
      <c r="Z37" s="78">
        <v>1</v>
      </c>
      <c r="AA37" s="82">
        <f>IF([1]Финишки!$M$4=0," ",VLOOKUP(B37,[1]Финишки!$M$4:$N$196,2,FALSE))</f>
        <v>3.2638888888888891E-2</v>
      </c>
      <c r="AB37" s="82">
        <f>AA37-F37</f>
        <v>3.2638888888888891E-2</v>
      </c>
      <c r="AC37" s="46">
        <f>SUM(I37+AB37)</f>
        <v>4.1689814814814818E-2</v>
      </c>
      <c r="AD37" s="19">
        <v>0</v>
      </c>
      <c r="AE37" s="16" t="s">
        <v>56</v>
      </c>
    </row>
    <row r="38" spans="1:31" x14ac:dyDescent="0.25">
      <c r="A38" s="125">
        <v>2</v>
      </c>
      <c r="B38" s="54">
        <v>55</v>
      </c>
      <c r="C38" s="22" t="s">
        <v>90</v>
      </c>
      <c r="D38" s="23" t="s">
        <v>21</v>
      </c>
      <c r="E38" s="23"/>
      <c r="F38" s="51">
        <v>0</v>
      </c>
      <c r="G38" s="59" t="s">
        <v>16</v>
      </c>
      <c r="H38" s="84">
        <f>IF([1]Финишки!$B$4=0," ",VLOOKUP(B38,[1]Финишки!$A$4:$B$199,2,FALSE))</f>
        <v>9.3900462962962956E-3</v>
      </c>
      <c r="I38" s="85">
        <f>H38-F38</f>
        <v>9.3900462962962956E-3</v>
      </c>
      <c r="J38" s="86">
        <v>2</v>
      </c>
      <c r="K38" s="85">
        <f>IF([1]Финишки!$E$4=0," ",VLOOKUP(B38,[1]Финишки!$D$4:$E$196,2,FALSE))</f>
        <v>1.0046296296296296E-2</v>
      </c>
      <c r="L38" s="87">
        <f>K38-F38</f>
        <v>1.0046296296296296E-2</v>
      </c>
      <c r="M38" s="85">
        <f>IF(L38=" "," ",L38-I38)</f>
        <v>6.5625000000000058E-4</v>
      </c>
      <c r="N38" s="86">
        <v>3</v>
      </c>
      <c r="O38" s="85">
        <f>IF([1]Финишки!$H$4=0," ",VLOOKUP(B38,[1]Финишки!$G$4:$H$196,2,FALSE))</f>
        <v>3.1307870370370368E-2</v>
      </c>
      <c r="P38" s="85">
        <f>O38-F38</f>
        <v>3.1307870370370368E-2</v>
      </c>
      <c r="Q38" s="88">
        <f>IF(P38=" "," ",P38-L38)</f>
        <v>2.1261574074074072E-2</v>
      </c>
      <c r="R38" s="86">
        <v>2</v>
      </c>
      <c r="S38" s="85">
        <f>IF([1]Финишки!$K$4=0," ",VLOOKUP(B38,[1]Финишки!$J$4:$K$196,2,FALSE))</f>
        <v>3.1886574074074074E-2</v>
      </c>
      <c r="T38" s="85">
        <f>S38-F38</f>
        <v>3.1886574074074074E-2</v>
      </c>
      <c r="U38" s="85">
        <f>IF(T38=" "," ",T38-P38)</f>
        <v>5.7870370370370627E-4</v>
      </c>
      <c r="V38" s="86">
        <v>3</v>
      </c>
      <c r="W38" s="89">
        <f>IF([1]Финишки!$M$4=0," ",VLOOKUP(B38,[1]Финишки!$M$4:$N$196,2,FALSE))</f>
        <v>3.6898148148148145E-2</v>
      </c>
      <c r="X38" s="89">
        <f>W38-F38</f>
        <v>3.6898148148148145E-2</v>
      </c>
      <c r="Y38" s="85">
        <f>IF(X38=" "," ",X38-T38)</f>
        <v>5.0115740740740711E-3</v>
      </c>
      <c r="Z38" s="86">
        <v>2</v>
      </c>
      <c r="AA38" s="90">
        <f>IF([1]Финишки!$M$4=0," ",VLOOKUP(B38,[1]Финишки!$M$4:$N$196,2,FALSE))</f>
        <v>3.6898148148148145E-2</v>
      </c>
      <c r="AB38" s="181">
        <f>AA38-F38</f>
        <v>3.6898148148148145E-2</v>
      </c>
      <c r="AC38" s="90"/>
      <c r="AD38" s="19">
        <f>AB38-AB37</f>
        <v>4.2592592592592543E-3</v>
      </c>
      <c r="AE38" s="20" t="s">
        <v>56</v>
      </c>
    </row>
    <row r="39" spans="1:31" x14ac:dyDescent="0.25">
      <c r="A39" s="125">
        <v>3</v>
      </c>
      <c r="B39" s="54">
        <v>50</v>
      </c>
      <c r="C39" s="65" t="s">
        <v>91</v>
      </c>
      <c r="D39" s="66" t="s">
        <v>21</v>
      </c>
      <c r="E39" s="116"/>
      <c r="F39" s="51">
        <v>0</v>
      </c>
      <c r="G39" s="59" t="s">
        <v>16</v>
      </c>
      <c r="H39" s="84">
        <f>IF([1]Финишки!$B$4=0," ",VLOOKUP(B39,[1]Финишки!$A$4:$B$199,2,FALSE))</f>
        <v>1.1288194444444443E-2</v>
      </c>
      <c r="I39" s="85">
        <f>H39-F39</f>
        <v>1.1288194444444443E-2</v>
      </c>
      <c r="J39" s="86">
        <v>3</v>
      </c>
      <c r="K39" s="85">
        <f>IF([1]Финишки!$E$4=0," ",VLOOKUP(B39,[1]Финишки!$D$4:$E$196,2,FALSE))</f>
        <v>1.1620370370370371E-2</v>
      </c>
      <c r="L39" s="87">
        <f>K39-F39</f>
        <v>1.1620370370370371E-2</v>
      </c>
      <c r="M39" s="85">
        <f>IF(L39=" "," ",L39-I39)</f>
        <v>3.3217592592592847E-4</v>
      </c>
      <c r="N39" s="86">
        <v>1</v>
      </c>
      <c r="O39" s="85">
        <f>IF([1]Финишки!$H$4=0," ",VLOOKUP(B39,[1]Финишки!$G$4:$H$196,2,FALSE))</f>
        <v>3.4062500000000002E-2</v>
      </c>
      <c r="P39" s="85">
        <f>O39-F39</f>
        <v>3.4062500000000002E-2</v>
      </c>
      <c r="Q39" s="88">
        <f>IF(P39=" "," ",P39-L39)</f>
        <v>2.2442129629629631E-2</v>
      </c>
      <c r="R39" s="86">
        <v>3</v>
      </c>
      <c r="S39" s="85">
        <f>IF([1]Финишки!$K$4=0," ",VLOOKUP(B39,[1]Финишки!$J$4:$K$196,2,FALSE))</f>
        <v>3.4293981481481481E-2</v>
      </c>
      <c r="T39" s="85">
        <f>S39-F39</f>
        <v>3.4293981481481481E-2</v>
      </c>
      <c r="U39" s="85">
        <f>IF(T39=" "," ",T39-P39)</f>
        <v>2.3148148148147835E-4</v>
      </c>
      <c r="V39" s="86">
        <v>1</v>
      </c>
      <c r="W39" s="89">
        <f>IF([1]Финишки!$M$4=0," ",VLOOKUP(B39,[1]Финишки!$M$4:$N$196,2,FALSE))</f>
        <v>4.0902777777777781E-2</v>
      </c>
      <c r="X39" s="89">
        <f>W39-F39</f>
        <v>4.0902777777777781E-2</v>
      </c>
      <c r="Y39" s="85">
        <f>IF(X39=" "," ",X39-T39)</f>
        <v>6.6087962962963001E-3</v>
      </c>
      <c r="Z39" s="86">
        <v>3</v>
      </c>
      <c r="AA39" s="90">
        <f>IF([1]Финишки!$M$4=0," ",VLOOKUP(B39,[1]Финишки!$M$4:$N$196,2,FALSE))</f>
        <v>4.0902777777777781E-2</v>
      </c>
      <c r="AB39" s="90">
        <f>AA39-F39</f>
        <v>4.0902777777777781E-2</v>
      </c>
      <c r="AC39" s="90"/>
      <c r="AD39" s="19">
        <f>AB39-AB37</f>
        <v>8.2638888888888901E-3</v>
      </c>
      <c r="AE39" s="24" t="s">
        <v>56</v>
      </c>
    </row>
    <row r="40" spans="1:31" ht="15.75" thickBot="1" x14ac:dyDescent="0.3">
      <c r="A40" s="25"/>
      <c r="B40" s="26"/>
      <c r="C40" s="27"/>
      <c r="D40" s="28"/>
      <c r="E40" s="28"/>
      <c r="F40" s="29"/>
      <c r="G40" s="30"/>
      <c r="H40" s="91"/>
      <c r="I40" s="92"/>
      <c r="J40" s="32"/>
      <c r="K40" s="92"/>
      <c r="L40" s="93"/>
      <c r="M40" s="94"/>
      <c r="N40" s="32"/>
      <c r="O40" s="92"/>
      <c r="P40" s="92"/>
      <c r="Q40" s="95"/>
      <c r="R40" s="32"/>
      <c r="S40" s="92"/>
      <c r="T40" s="92"/>
      <c r="U40" s="92"/>
      <c r="V40" s="32"/>
      <c r="W40" s="96"/>
      <c r="X40" s="96"/>
      <c r="Y40" s="92"/>
      <c r="Z40" s="32"/>
      <c r="AA40" s="33"/>
      <c r="AB40" s="33"/>
      <c r="AC40" s="33"/>
      <c r="AD40" s="31"/>
      <c r="AE40" s="34"/>
    </row>
    <row r="41" spans="1:31" x14ac:dyDescent="0.25">
      <c r="A41" s="35"/>
      <c r="B41" s="100"/>
      <c r="C41" s="101"/>
      <c r="D41" s="102"/>
      <c r="E41" s="102"/>
      <c r="F41" s="103"/>
      <c r="G41" s="104"/>
      <c r="H41" s="105"/>
      <c r="I41" s="106"/>
      <c r="J41" s="107"/>
      <c r="K41" s="106"/>
      <c r="L41" s="108"/>
      <c r="M41" s="109"/>
      <c r="N41" s="107"/>
      <c r="O41" s="106"/>
      <c r="P41" s="106"/>
      <c r="Q41" s="110"/>
      <c r="R41" s="107"/>
      <c r="S41" s="106"/>
      <c r="T41" s="106"/>
      <c r="U41" s="106"/>
      <c r="V41" s="107"/>
      <c r="W41" s="111"/>
      <c r="X41" s="111"/>
      <c r="Y41" s="106"/>
      <c r="Z41" s="107"/>
      <c r="AA41" s="112"/>
      <c r="AB41" s="112"/>
      <c r="AC41" s="112"/>
      <c r="AD41" s="113"/>
      <c r="AE41" s="114"/>
    </row>
    <row r="42" spans="1:31" x14ac:dyDescent="0.25">
      <c r="A42" s="35"/>
      <c r="B42" s="100"/>
      <c r="C42" s="101"/>
      <c r="D42" s="102"/>
      <c r="E42" s="102"/>
      <c r="F42" s="103"/>
      <c r="G42" s="104"/>
      <c r="H42" s="105"/>
      <c r="I42" s="106"/>
      <c r="J42" s="107"/>
      <c r="K42" s="106"/>
      <c r="L42" s="108"/>
      <c r="M42" s="109"/>
      <c r="N42" s="107"/>
      <c r="O42" s="106"/>
      <c r="P42" s="106"/>
      <c r="Q42" s="110"/>
      <c r="R42" s="107"/>
      <c r="S42" s="106"/>
      <c r="T42" s="106"/>
      <c r="U42" s="106"/>
      <c r="V42" s="107"/>
      <c r="W42" s="111"/>
      <c r="X42" s="111"/>
      <c r="Y42" s="106"/>
      <c r="Z42" s="107"/>
      <c r="AA42" s="112"/>
      <c r="AB42" s="112"/>
      <c r="AC42" s="112"/>
      <c r="AD42" s="113"/>
      <c r="AE42" s="114"/>
    </row>
    <row r="43" spans="1:31" x14ac:dyDescent="0.25">
      <c r="A43" s="35"/>
      <c r="B43" s="69"/>
      <c r="C43" s="71" t="s">
        <v>50</v>
      </c>
      <c r="D43" s="35"/>
      <c r="E43" s="35"/>
      <c r="F43" s="37"/>
      <c r="H43" s="38"/>
      <c r="I43" s="127" t="s">
        <v>51</v>
      </c>
      <c r="J43" s="38"/>
      <c r="K43" s="38"/>
      <c r="L43" s="38"/>
      <c r="M43" s="38"/>
      <c r="N43" s="38"/>
      <c r="O43" s="38"/>
      <c r="P43" s="38"/>
      <c r="Q43" s="39"/>
      <c r="R43" s="39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40"/>
      <c r="AE43" s="40"/>
    </row>
    <row r="44" spans="1:31" x14ac:dyDescent="0.25">
      <c r="A44" s="35"/>
      <c r="B44" s="69"/>
      <c r="C44" s="71"/>
      <c r="D44" s="35"/>
      <c r="E44" s="35"/>
      <c r="F44" s="37"/>
      <c r="G44" s="127"/>
      <c r="H44" s="38"/>
      <c r="I44" s="38"/>
      <c r="J44" s="38"/>
      <c r="K44" s="38"/>
      <c r="L44" s="38"/>
      <c r="M44" s="38"/>
      <c r="N44" s="38"/>
      <c r="O44" s="38"/>
      <c r="P44" s="38"/>
      <c r="Q44" s="39"/>
      <c r="R44" s="39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40"/>
      <c r="AE44" s="40"/>
    </row>
    <row r="45" spans="1:31" x14ac:dyDescent="0.25">
      <c r="A45" s="35"/>
      <c r="B45" s="69"/>
      <c r="C45" s="71"/>
      <c r="D45" s="35"/>
      <c r="E45" s="35"/>
      <c r="F45" s="37"/>
      <c r="G45" s="127"/>
      <c r="H45" s="38"/>
      <c r="I45" s="38"/>
      <c r="J45" s="38"/>
      <c r="K45" s="38"/>
      <c r="L45" s="38"/>
      <c r="M45" s="38"/>
      <c r="N45" s="38"/>
      <c r="O45" s="38"/>
      <c r="P45" s="38"/>
      <c r="Q45" s="39"/>
      <c r="R45" s="39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40"/>
      <c r="AE45" s="40"/>
    </row>
    <row r="46" spans="1:31" x14ac:dyDescent="0.25">
      <c r="A46" s="35"/>
      <c r="B46" s="69"/>
      <c r="C46" s="35"/>
      <c r="D46" s="35"/>
      <c r="E46" s="35"/>
      <c r="F46" s="37"/>
      <c r="G46" s="127"/>
      <c r="H46" s="38"/>
      <c r="I46" s="38"/>
      <c r="J46" s="38"/>
      <c r="K46" s="38"/>
      <c r="L46" s="38"/>
      <c r="M46" s="38"/>
      <c r="N46" s="38"/>
      <c r="O46" s="38"/>
      <c r="P46" s="38"/>
      <c r="Q46" s="39"/>
      <c r="R46" s="39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40"/>
      <c r="AE46" s="40"/>
    </row>
    <row r="47" spans="1:31" x14ac:dyDescent="0.25">
      <c r="A47" s="35"/>
      <c r="B47" s="69"/>
      <c r="C47" s="71" t="s">
        <v>52</v>
      </c>
      <c r="D47" s="35"/>
      <c r="E47" s="35"/>
      <c r="F47" s="37"/>
      <c r="G47" s="196"/>
      <c r="H47" s="38"/>
      <c r="I47" s="127" t="s">
        <v>92</v>
      </c>
      <c r="J47" s="38"/>
      <c r="K47" s="38"/>
      <c r="L47" s="38"/>
      <c r="M47" s="38"/>
      <c r="N47" s="38"/>
      <c r="O47" s="38"/>
      <c r="P47" s="38"/>
      <c r="Q47" s="39"/>
      <c r="R47" s="39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40"/>
      <c r="AE47" s="40"/>
    </row>
    <row r="48" spans="1:31" x14ac:dyDescent="0.25">
      <c r="A48" s="35"/>
      <c r="B48" s="69"/>
      <c r="C48" s="35"/>
      <c r="D48" s="35"/>
      <c r="E48" s="35"/>
      <c r="F48" s="37"/>
      <c r="G48" s="127"/>
      <c r="H48" s="38"/>
      <c r="I48" s="38"/>
      <c r="J48" s="38"/>
      <c r="K48" s="38"/>
      <c r="L48" s="38"/>
      <c r="M48" s="38"/>
      <c r="N48" s="38"/>
      <c r="O48" s="38"/>
      <c r="P48" s="38"/>
      <c r="Q48" s="39"/>
      <c r="R48" s="39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40"/>
      <c r="AE48" s="40"/>
    </row>
    <row r="49" spans="1:31" x14ac:dyDescent="0.25">
      <c r="A49" s="35"/>
      <c r="B49" s="69"/>
      <c r="C49" s="36"/>
      <c r="D49" s="35"/>
      <c r="E49" s="35"/>
      <c r="F49" s="37"/>
      <c r="G49" s="35"/>
      <c r="H49" s="38"/>
      <c r="I49" s="38"/>
      <c r="J49" s="38"/>
      <c r="K49" s="38"/>
      <c r="L49" s="38"/>
      <c r="M49" s="38"/>
      <c r="N49" s="38"/>
      <c r="O49" s="38"/>
      <c r="P49" s="38"/>
      <c r="Q49" s="39"/>
      <c r="R49" s="39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40"/>
      <c r="AE49" s="40"/>
    </row>
    <row r="50" spans="1:31" x14ac:dyDescent="0.25">
      <c r="A50" s="35"/>
      <c r="B50" s="69"/>
      <c r="C50" s="36"/>
      <c r="D50" s="35"/>
      <c r="E50" s="35"/>
      <c r="F50" s="37"/>
      <c r="G50" s="35"/>
      <c r="H50" s="38"/>
      <c r="I50" s="38"/>
      <c r="J50" s="38"/>
      <c r="K50" s="38"/>
      <c r="L50" s="38"/>
      <c r="M50" s="38"/>
      <c r="N50" s="38"/>
      <c r="O50" s="38"/>
      <c r="P50" s="38"/>
      <c r="Q50" s="39"/>
      <c r="R50" s="39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40"/>
      <c r="AE50" s="40"/>
    </row>
    <row r="51" spans="1:31" x14ac:dyDescent="0.25">
      <c r="A51" s="114"/>
      <c r="B51" s="100"/>
      <c r="C51" s="101"/>
      <c r="D51" s="102"/>
      <c r="E51" s="102"/>
      <c r="F51" s="103"/>
      <c r="G51" s="104"/>
      <c r="H51" s="128"/>
      <c r="I51" s="113"/>
      <c r="J51" s="107"/>
      <c r="K51" s="113"/>
      <c r="L51" s="113"/>
      <c r="M51" s="129"/>
      <c r="N51" s="107"/>
      <c r="O51" s="113"/>
      <c r="P51" s="113"/>
      <c r="Q51" s="130"/>
      <c r="R51" s="107"/>
      <c r="S51" s="113"/>
      <c r="T51" s="113"/>
      <c r="U51" s="113"/>
      <c r="V51" s="107"/>
      <c r="W51" s="130"/>
      <c r="X51" s="113"/>
      <c r="Y51" s="113"/>
      <c r="Z51" s="107"/>
      <c r="AA51" s="112"/>
      <c r="AB51" s="112"/>
      <c r="AC51" s="112"/>
      <c r="AD51" s="113"/>
      <c r="AE51" s="114"/>
    </row>
    <row r="52" spans="1:31" x14ac:dyDescent="0.25">
      <c r="A52" s="114"/>
      <c r="B52" s="100"/>
      <c r="C52" s="101"/>
      <c r="D52" s="102"/>
      <c r="E52" s="102"/>
      <c r="F52" s="103"/>
      <c r="G52" s="104"/>
      <c r="H52" s="128"/>
      <c r="I52" s="113"/>
      <c r="J52" s="107"/>
      <c r="K52" s="113"/>
      <c r="L52" s="113"/>
      <c r="M52" s="129"/>
      <c r="N52" s="107"/>
      <c r="O52" s="113"/>
      <c r="P52" s="113"/>
      <c r="Q52" s="130"/>
      <c r="R52" s="107"/>
      <c r="S52" s="113"/>
      <c r="T52" s="113"/>
      <c r="U52" s="113"/>
      <c r="V52" s="107"/>
      <c r="W52" s="130"/>
      <c r="X52" s="113"/>
      <c r="Y52" s="113"/>
      <c r="Z52" s="107"/>
      <c r="AA52" s="112"/>
      <c r="AB52" s="112"/>
      <c r="AC52" s="112"/>
      <c r="AD52" s="113"/>
      <c r="AE52" s="114"/>
    </row>
  </sheetData>
  <mergeCells count="12">
    <mergeCell ref="A34:AE34"/>
    <mergeCell ref="A35:AE35"/>
    <mergeCell ref="A10:AE10"/>
    <mergeCell ref="A11:AE11"/>
    <mergeCell ref="A23:AE23"/>
    <mergeCell ref="A24:AE24"/>
    <mergeCell ref="U6:AE6"/>
    <mergeCell ref="U7:AE7"/>
    <mergeCell ref="A1:AE1"/>
    <mergeCell ref="A2:AE2"/>
    <mergeCell ref="A4:AE4"/>
    <mergeCell ref="A8:C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opLeftCell="A16" zoomScale="80" zoomScaleNormal="80" workbookViewId="0">
      <selection activeCell="A30" sqref="A30:XFD35"/>
    </sheetView>
  </sheetViews>
  <sheetFormatPr defaultRowHeight="15" x14ac:dyDescent="0.25"/>
  <cols>
    <col min="1" max="1" width="6.140625" customWidth="1"/>
    <col min="2" max="2" width="7" style="55" customWidth="1"/>
    <col min="3" max="3" width="28" customWidth="1"/>
    <col min="4" max="4" width="7" customWidth="1"/>
    <col min="5" max="5" width="8.140625" customWidth="1"/>
    <col min="6" max="6" width="2.5703125" style="56" hidden="1" customWidth="1"/>
    <col min="7" max="7" width="16.28515625" customWidth="1"/>
    <col min="8" max="8" width="8" hidden="1" customWidth="1"/>
    <col min="9" max="9" width="10.140625" customWidth="1"/>
    <col min="10" max="10" width="5.42578125" customWidth="1"/>
    <col min="11" max="11" width="9.140625" hidden="1" customWidth="1"/>
    <col min="12" max="12" width="7.7109375" hidden="1" customWidth="1"/>
    <col min="13" max="13" width="7.28515625" customWidth="1"/>
    <col min="14" max="14" width="4.140625" customWidth="1"/>
    <col min="15" max="15" width="8.42578125" hidden="1" customWidth="1"/>
    <col min="16" max="16" width="8.7109375" hidden="1" customWidth="1"/>
    <col min="17" max="17" width="9.7109375" customWidth="1"/>
    <col min="18" max="18" width="4" customWidth="1"/>
    <col min="19" max="19" width="0.28515625" hidden="1" customWidth="1"/>
    <col min="20" max="20" width="8.140625" hidden="1" customWidth="1"/>
    <col min="21" max="21" width="8" customWidth="1"/>
    <col min="22" max="22" width="4.5703125" customWidth="1"/>
    <col min="23" max="23" width="0.140625" hidden="1" customWidth="1"/>
    <col min="24" max="24" width="8" hidden="1" customWidth="1"/>
    <col min="25" max="25" width="10.140625" customWidth="1"/>
    <col min="26" max="26" width="4.42578125" customWidth="1"/>
    <col min="27" max="27" width="8" hidden="1" customWidth="1"/>
    <col min="28" max="28" width="11.140625" customWidth="1"/>
    <col min="29" max="29" width="0.140625" hidden="1" customWidth="1"/>
    <col min="30" max="30" width="10.28515625" customWidth="1"/>
    <col min="31" max="31" width="8" customWidth="1"/>
  </cols>
  <sheetData>
    <row r="1" spans="1:31" x14ac:dyDescent="0.25">
      <c r="A1" s="176" t="s">
        <v>29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</row>
    <row r="2" spans="1:31" x14ac:dyDescent="0.25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</row>
    <row r="3" spans="1:3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1:31" ht="18" x14ac:dyDescent="0.25">
      <c r="A4" s="174" t="s">
        <v>57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</row>
    <row r="6" spans="1:31" x14ac:dyDescent="0.25">
      <c r="A6" s="3" t="s">
        <v>38</v>
      </c>
      <c r="B6" s="3"/>
      <c r="C6" s="3"/>
      <c r="D6" s="1"/>
      <c r="E6" s="1"/>
      <c r="F6" s="2"/>
      <c r="G6" s="1"/>
      <c r="H6" s="1"/>
      <c r="I6" s="1"/>
      <c r="J6" s="1"/>
      <c r="K6" s="1"/>
      <c r="L6" s="1"/>
      <c r="M6" s="72"/>
      <c r="N6" s="72"/>
      <c r="O6" s="72"/>
      <c r="P6" s="72"/>
      <c r="Q6" s="72"/>
      <c r="R6" s="72"/>
      <c r="S6" s="72"/>
      <c r="T6" s="72"/>
      <c r="U6" s="175" t="s">
        <v>58</v>
      </c>
      <c r="V6" s="175"/>
      <c r="W6" s="175"/>
      <c r="X6" s="175"/>
      <c r="Y6" s="175"/>
      <c r="Z6" s="175"/>
      <c r="AA6" s="175"/>
      <c r="AB6" s="175"/>
      <c r="AC6" s="175"/>
      <c r="AD6" s="175"/>
      <c r="AE6" s="175"/>
    </row>
    <row r="7" spans="1:31" x14ac:dyDescent="0.25">
      <c r="A7" s="71"/>
      <c r="B7" s="71"/>
      <c r="C7" s="71"/>
      <c r="D7" s="3"/>
      <c r="E7" s="3"/>
      <c r="F7" s="2"/>
      <c r="G7" s="3"/>
      <c r="H7" s="3"/>
      <c r="I7" s="3"/>
      <c r="J7" s="1"/>
      <c r="K7" s="1"/>
      <c r="L7" s="1"/>
      <c r="M7" s="72"/>
      <c r="N7" s="72"/>
      <c r="O7" s="72"/>
      <c r="P7" s="72"/>
      <c r="Q7" s="72"/>
      <c r="R7" s="72"/>
      <c r="S7" s="72"/>
      <c r="T7" s="72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</row>
    <row r="8" spans="1:31" x14ac:dyDescent="0.25">
      <c r="A8" s="175"/>
      <c r="B8" s="175"/>
      <c r="C8" s="175"/>
      <c r="D8" s="3"/>
      <c r="E8" s="3"/>
      <c r="F8" s="72"/>
      <c r="G8" s="72"/>
      <c r="H8" s="72"/>
      <c r="I8" s="3"/>
      <c r="J8" s="3"/>
      <c r="K8" s="3"/>
      <c r="L8" s="3"/>
      <c r="M8" s="3"/>
      <c r="N8" s="4"/>
      <c r="O8" s="4"/>
      <c r="P8" s="4"/>
      <c r="Q8" s="4"/>
      <c r="R8" s="4"/>
      <c r="S8" s="5"/>
      <c r="T8" s="5"/>
      <c r="U8" s="71" t="s">
        <v>1</v>
      </c>
      <c r="V8" s="71"/>
      <c r="W8" s="71"/>
      <c r="X8" s="71"/>
      <c r="Y8" s="71"/>
      <c r="Z8" s="71"/>
      <c r="AA8" s="72"/>
      <c r="AB8" s="72"/>
      <c r="AC8" s="72"/>
      <c r="AD8" s="71" t="s">
        <v>39</v>
      </c>
      <c r="AE8" s="71"/>
    </row>
    <row r="9" spans="1:31" x14ac:dyDescent="0.25">
      <c r="A9" s="71"/>
      <c r="B9" s="7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/>
      <c r="O9" s="5"/>
      <c r="P9" s="5"/>
      <c r="Q9" s="5"/>
      <c r="R9" s="5"/>
      <c r="S9" s="5"/>
      <c r="T9" s="5"/>
      <c r="U9" s="71"/>
      <c r="V9" s="71"/>
      <c r="W9" s="71"/>
      <c r="X9" s="71"/>
      <c r="Y9" s="71"/>
      <c r="Z9" s="71"/>
      <c r="AA9" s="72"/>
      <c r="AB9" s="72"/>
      <c r="AC9" s="72"/>
      <c r="AD9" s="71"/>
      <c r="AE9" s="71"/>
    </row>
    <row r="10" spans="1:31" ht="18" x14ac:dyDescent="0.25">
      <c r="A10" s="174" t="s">
        <v>59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</row>
    <row r="11" spans="1:31" ht="15.75" thickBot="1" x14ac:dyDescent="0.3">
      <c r="A11" s="177" t="s">
        <v>60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</row>
    <row r="12" spans="1:31" ht="31.5" customHeight="1" thickBot="1" x14ac:dyDescent="0.3">
      <c r="A12" s="6" t="s">
        <v>40</v>
      </c>
      <c r="B12" s="7" t="s">
        <v>41</v>
      </c>
      <c r="C12" s="8" t="s">
        <v>3</v>
      </c>
      <c r="D12" s="8" t="s">
        <v>42</v>
      </c>
      <c r="E12" s="8" t="s">
        <v>4</v>
      </c>
      <c r="F12" s="9" t="s">
        <v>5</v>
      </c>
      <c r="G12" s="9" t="s">
        <v>6</v>
      </c>
      <c r="H12" s="10" t="s">
        <v>7</v>
      </c>
      <c r="I12" s="9" t="s">
        <v>8</v>
      </c>
      <c r="J12" s="8" t="s">
        <v>2</v>
      </c>
      <c r="K12" s="8" t="s">
        <v>9</v>
      </c>
      <c r="L12" s="74" t="s">
        <v>10</v>
      </c>
      <c r="M12" s="8" t="s">
        <v>10</v>
      </c>
      <c r="N12" s="8" t="s">
        <v>2</v>
      </c>
      <c r="O12" s="8"/>
      <c r="P12" s="8"/>
      <c r="Q12" s="9" t="s">
        <v>43</v>
      </c>
      <c r="R12" s="8" t="s">
        <v>2</v>
      </c>
      <c r="S12" s="8" t="s">
        <v>11</v>
      </c>
      <c r="T12" s="8"/>
      <c r="U12" s="8" t="s">
        <v>12</v>
      </c>
      <c r="V12" s="8" t="s">
        <v>2</v>
      </c>
      <c r="W12" s="9"/>
      <c r="X12" s="9"/>
      <c r="Y12" s="9" t="s">
        <v>8</v>
      </c>
      <c r="Z12" s="9" t="s">
        <v>2</v>
      </c>
      <c r="AA12" s="10" t="s">
        <v>13</v>
      </c>
      <c r="AB12" s="9" t="s">
        <v>13</v>
      </c>
      <c r="AC12" s="9" t="s">
        <v>44</v>
      </c>
      <c r="AD12" s="9" t="s">
        <v>14</v>
      </c>
      <c r="AE12" s="11" t="s">
        <v>45</v>
      </c>
    </row>
    <row r="13" spans="1:31" ht="22.5" customHeight="1" x14ac:dyDescent="0.25">
      <c r="A13" s="12">
        <v>1</v>
      </c>
      <c r="B13" s="41">
        <v>77</v>
      </c>
      <c r="C13" s="13" t="s">
        <v>61</v>
      </c>
      <c r="D13" s="14" t="s">
        <v>62</v>
      </c>
      <c r="E13" s="14"/>
      <c r="F13" s="45">
        <v>0</v>
      </c>
      <c r="G13" s="115" t="s">
        <v>16</v>
      </c>
      <c r="H13" s="76">
        <f>IF([1]Финишки!$B$4=0," ",VLOOKUP(B13,[1]Финишки!$A$4:$B$199,2,FALSE))</f>
        <v>6.2812499999999995E-3</v>
      </c>
      <c r="I13" s="77">
        <f>H13-F13</f>
        <v>6.2812499999999995E-3</v>
      </c>
      <c r="J13" s="78">
        <v>1</v>
      </c>
      <c r="K13" s="77">
        <f>IF([1]Финишки!$E$4=0," ",VLOOKUP(B13,[1]Финишки!$D$4:$E$196,2,FALSE))</f>
        <v>6.6087962962962966E-3</v>
      </c>
      <c r="L13" s="79">
        <f>K13-F13</f>
        <v>6.6087962962962966E-3</v>
      </c>
      <c r="M13" s="77">
        <f>IF(L13=" "," ",L13-I13)</f>
        <v>3.2754629629629713E-4</v>
      </c>
      <c r="N13" s="78">
        <v>1</v>
      </c>
      <c r="O13" s="77">
        <f>IF([1]Финишки!$H$4=0," ",VLOOKUP(B13,[1]Финишки!$G$4:$H$196,2,FALSE))</f>
        <v>2.3057870370370371E-2</v>
      </c>
      <c r="P13" s="77">
        <f>O13-F13</f>
        <v>2.3057870370370371E-2</v>
      </c>
      <c r="Q13" s="80">
        <f>IF(P13=" "," ",P13-L13)</f>
        <v>1.6449074074074074E-2</v>
      </c>
      <c r="R13" s="78">
        <v>2</v>
      </c>
      <c r="S13" s="77">
        <f>IF([1]Финишки!$K$4=0," ",VLOOKUP(B13,[1]Финишки!$J$4:$K$196,2,FALSE))</f>
        <v>2.3368055555555555E-2</v>
      </c>
      <c r="T13" s="77">
        <f>S13-F13</f>
        <v>2.3368055555555555E-2</v>
      </c>
      <c r="U13" s="77">
        <f>IF(T13=" "," ",T13-P13)</f>
        <v>3.1018518518518418E-4</v>
      </c>
      <c r="V13" s="78">
        <v>1</v>
      </c>
      <c r="W13" s="81">
        <f>IF([1]Финишки!$M$4=0," ",VLOOKUP(B13,[1]Финишки!$M$4:$N$196,2,FALSE))</f>
        <v>2.5879629629629627E-2</v>
      </c>
      <c r="X13" s="81">
        <f>W13-F13</f>
        <v>2.5879629629629627E-2</v>
      </c>
      <c r="Y13" s="77">
        <f>IF(X13=" "," ",X13-T13)</f>
        <v>2.5115740740740723E-3</v>
      </c>
      <c r="Z13" s="78">
        <v>1</v>
      </c>
      <c r="AA13" s="82">
        <f>IF([1]Финишки!$M$4=0," ",VLOOKUP(B13,[1]Финишки!$M$4:$N$196,2,FALSE))</f>
        <v>2.5879629629629627E-2</v>
      </c>
      <c r="AB13" s="82">
        <f>AA13-F13</f>
        <v>2.5879629629629627E-2</v>
      </c>
      <c r="AC13" s="82">
        <f>SUM(I13+AB13)</f>
        <v>3.216087962962963E-2</v>
      </c>
      <c r="AD13" s="19">
        <v>0</v>
      </c>
      <c r="AE13" s="178" t="s">
        <v>56</v>
      </c>
    </row>
    <row r="14" spans="1:31" ht="28.5" customHeight="1" x14ac:dyDescent="0.25">
      <c r="A14" s="179">
        <v>2</v>
      </c>
      <c r="B14" s="47">
        <v>84</v>
      </c>
      <c r="C14" s="180" t="s">
        <v>63</v>
      </c>
      <c r="D14" s="18" t="s">
        <v>64</v>
      </c>
      <c r="E14" s="18"/>
      <c r="F14" s="51">
        <v>0</v>
      </c>
      <c r="G14" s="59" t="s">
        <v>16</v>
      </c>
      <c r="H14" s="84">
        <f>IF([1]Финишки!$B$4=0," ",VLOOKUP(B14,[1]Финишки!$A$4:$B$199,2,FALSE))</f>
        <v>7.5451388888888894E-3</v>
      </c>
      <c r="I14" s="85">
        <f>H14-F14</f>
        <v>7.5451388888888894E-3</v>
      </c>
      <c r="J14" s="86">
        <v>3</v>
      </c>
      <c r="K14" s="85">
        <f>IF([1]Финишки!$E$4=0," ",VLOOKUP(B14,[1]Финишки!$D$4:$E$196,2,FALSE))</f>
        <v>7.9282407407407409E-3</v>
      </c>
      <c r="L14" s="87">
        <f>K14-F14</f>
        <v>7.9282407407407409E-3</v>
      </c>
      <c r="M14" s="85">
        <f>IF(L14=" "," ",L14-I14)</f>
        <v>3.8310185185185149E-4</v>
      </c>
      <c r="N14" s="86">
        <v>2</v>
      </c>
      <c r="O14" s="85">
        <f>IF([1]Финишки!$H$4=0," ",VLOOKUP(B14,[1]Финишки!$G$4:$H$196,2,FALSE))</f>
        <v>2.3912037037037034E-2</v>
      </c>
      <c r="P14" s="85">
        <f>O14-F14</f>
        <v>2.3912037037037034E-2</v>
      </c>
      <c r="Q14" s="88">
        <f>IF(P14=" "," ",P14-L14)</f>
        <v>1.5983796296296295E-2</v>
      </c>
      <c r="R14" s="86">
        <v>1</v>
      </c>
      <c r="S14" s="85">
        <f>IF([1]Финишки!$K$4=0," ",VLOOKUP(B14,[1]Финишки!$J$4:$K$196,2,FALSE))</f>
        <v>2.4351851851851857E-2</v>
      </c>
      <c r="T14" s="85">
        <f>S14-F14</f>
        <v>2.4351851851851857E-2</v>
      </c>
      <c r="U14" s="85">
        <f>IF(T14=" "," ",T14-P14)</f>
        <v>4.3981481481482343E-4</v>
      </c>
      <c r="V14" s="86">
        <v>3</v>
      </c>
      <c r="W14" s="89">
        <f>IF([1]Финишки!$M$4=0," ",VLOOKUP(B14,[1]Финишки!$M$4:$N$196,2,FALSE))</f>
        <v>2.7256944444444445E-2</v>
      </c>
      <c r="X14" s="89">
        <f>W14-F14</f>
        <v>2.7256944444444445E-2</v>
      </c>
      <c r="Y14" s="85">
        <f>IF(X14=" "," ",X14-T14)</f>
        <v>2.9050925925925876E-3</v>
      </c>
      <c r="Z14" s="86">
        <v>2</v>
      </c>
      <c r="AA14" s="90">
        <f>IF([1]Финишки!$M$4=0," ",VLOOKUP(B14,[1]Финишки!$M$4:$N$196,2,FALSE))</f>
        <v>2.7256944444444445E-2</v>
      </c>
      <c r="AB14" s="90">
        <f>AA14-F14</f>
        <v>2.7256944444444445E-2</v>
      </c>
      <c r="AC14" s="52"/>
      <c r="AD14" s="19">
        <f>AB14-AB13</f>
        <v>1.3773148148148173E-3</v>
      </c>
      <c r="AE14" s="24" t="s">
        <v>56</v>
      </c>
    </row>
    <row r="15" spans="1:31" ht="18.75" customHeight="1" x14ac:dyDescent="0.25">
      <c r="A15" s="179">
        <v>3</v>
      </c>
      <c r="B15" s="47">
        <v>85</v>
      </c>
      <c r="C15" s="180" t="s">
        <v>65</v>
      </c>
      <c r="D15" s="18" t="s">
        <v>66</v>
      </c>
      <c r="E15" s="18"/>
      <c r="F15" s="51">
        <v>0</v>
      </c>
      <c r="G15" s="59" t="s">
        <v>16</v>
      </c>
      <c r="H15" s="84">
        <f>IF([1]Финишки!$B$4=0," ",VLOOKUP(B15,[1]Финишки!$A$4:$B$199,2,FALSE))</f>
        <v>6.9305555555555553E-3</v>
      </c>
      <c r="I15" s="85">
        <f>H15-F15</f>
        <v>6.9305555555555553E-3</v>
      </c>
      <c r="J15" s="86">
        <v>2</v>
      </c>
      <c r="K15" s="85">
        <f>IF([1]Финишки!$E$4=0," ",VLOOKUP(B15,[1]Финишки!$D$4:$E$196,2,FALSE))</f>
        <v>7.3958333333333341E-3</v>
      </c>
      <c r="L15" s="87">
        <f>K15-F15</f>
        <v>7.3958333333333341E-3</v>
      </c>
      <c r="M15" s="85">
        <f>IF(L15=" "," ",L15-I15)</f>
        <v>4.6527777777777887E-4</v>
      </c>
      <c r="N15" s="86">
        <v>3</v>
      </c>
      <c r="O15" s="85">
        <f>IF([1]Финишки!$H$4=0," ",VLOOKUP(B15,[1]Финишки!$G$4:$H$196,2,FALSE))</f>
        <v>2.390046296296296E-2</v>
      </c>
      <c r="P15" s="85">
        <f>O15-F15</f>
        <v>2.390046296296296E-2</v>
      </c>
      <c r="Q15" s="88">
        <f>IF(P15=" "," ",P15-L15)</f>
        <v>1.6504629629629626E-2</v>
      </c>
      <c r="R15" s="86">
        <v>3</v>
      </c>
      <c r="S15" s="85">
        <f>IF([1]Финишки!$K$4=0," ",VLOOKUP(B15,[1]Финишки!$J$4:$K$196,2,FALSE))</f>
        <v>2.4212962962962964E-2</v>
      </c>
      <c r="T15" s="85">
        <f>S15-F15</f>
        <v>2.4212962962962964E-2</v>
      </c>
      <c r="U15" s="85">
        <f>IF(T15=" "," ",T15-P15)</f>
        <v>3.1250000000000375E-4</v>
      </c>
      <c r="V15" s="86">
        <v>2</v>
      </c>
      <c r="W15" s="89">
        <f>IF([1]Финишки!$M$4=0," ",VLOOKUP(B15,[1]Финишки!$M$4:$N$196,2,FALSE))</f>
        <v>2.8067129629629626E-2</v>
      </c>
      <c r="X15" s="89">
        <f>W15-F15</f>
        <v>2.8067129629629626E-2</v>
      </c>
      <c r="Y15" s="85">
        <f>IF(X15=" "," ",X15-T15)</f>
        <v>3.854166666666662E-3</v>
      </c>
      <c r="Z15" s="86">
        <v>3</v>
      </c>
      <c r="AA15" s="90">
        <f>IF([1]Финишки!$M$4=0," ",VLOOKUP(B15,[1]Финишки!$M$4:$N$196,2,FALSE))</f>
        <v>2.8067129629629626E-2</v>
      </c>
      <c r="AB15" s="90">
        <f>AA15-F15</f>
        <v>2.8067129629629626E-2</v>
      </c>
      <c r="AC15" s="90"/>
      <c r="AD15" s="19">
        <f>AB15-AB13</f>
        <v>2.1874999999999985E-3</v>
      </c>
      <c r="AE15" s="24" t="s">
        <v>56</v>
      </c>
    </row>
    <row r="16" spans="1:31" ht="15.75" thickBot="1" x14ac:dyDescent="0.3">
      <c r="A16" s="25"/>
      <c r="B16" s="26"/>
      <c r="C16" s="27"/>
      <c r="D16" s="28"/>
      <c r="E16" s="28"/>
      <c r="F16" s="29"/>
      <c r="G16" s="30"/>
      <c r="H16" s="91"/>
      <c r="I16" s="92"/>
      <c r="J16" s="32"/>
      <c r="K16" s="92"/>
      <c r="L16" s="93"/>
      <c r="M16" s="94"/>
      <c r="N16" s="32"/>
      <c r="O16" s="92"/>
      <c r="P16" s="92"/>
      <c r="Q16" s="95"/>
      <c r="R16" s="32"/>
      <c r="S16" s="92"/>
      <c r="T16" s="92"/>
      <c r="U16" s="92"/>
      <c r="V16" s="32"/>
      <c r="W16" s="96"/>
      <c r="X16" s="96"/>
      <c r="Y16" s="92"/>
      <c r="Z16" s="32"/>
      <c r="AA16" s="33"/>
      <c r="AB16" s="33"/>
      <c r="AC16" s="33"/>
      <c r="AD16" s="31"/>
      <c r="AE16" s="34"/>
    </row>
    <row r="17" spans="1:31" x14ac:dyDescent="0.25">
      <c r="A17" s="35"/>
      <c r="B17" s="69"/>
      <c r="C17" s="36"/>
      <c r="D17" s="35"/>
      <c r="E17" s="35"/>
      <c r="F17" s="37"/>
      <c r="G17" s="35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39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40"/>
      <c r="AE17" s="40"/>
    </row>
    <row r="18" spans="1:31" x14ac:dyDescent="0.25">
      <c r="A18" s="35"/>
      <c r="B18" s="100"/>
      <c r="C18" s="101"/>
      <c r="D18" s="102"/>
      <c r="E18" s="102"/>
      <c r="F18" s="103"/>
      <c r="G18" s="104"/>
      <c r="H18" s="105"/>
      <c r="I18" s="106"/>
      <c r="J18" s="107"/>
      <c r="K18" s="106"/>
      <c r="L18" s="108"/>
      <c r="M18" s="109"/>
      <c r="N18" s="107"/>
      <c r="O18" s="106"/>
      <c r="P18" s="106"/>
      <c r="Q18" s="110"/>
      <c r="R18" s="107"/>
      <c r="S18" s="106"/>
      <c r="T18" s="106"/>
      <c r="U18" s="106"/>
      <c r="V18" s="107"/>
      <c r="W18" s="111"/>
      <c r="X18" s="111"/>
      <c r="Y18" s="106"/>
      <c r="Z18" s="107"/>
      <c r="AA18" s="112"/>
      <c r="AB18" s="112"/>
      <c r="AC18" s="112"/>
      <c r="AD18" s="113"/>
      <c r="AE18" s="114"/>
    </row>
    <row r="19" spans="1:31" ht="18" x14ac:dyDescent="0.25">
      <c r="A19" s="174" t="s">
        <v>84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</row>
    <row r="20" spans="1:31" ht="15.75" thickBot="1" x14ac:dyDescent="0.3">
      <c r="A20" s="175" t="s">
        <v>85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</row>
    <row r="21" spans="1:31" ht="36" customHeight="1" thickBot="1" x14ac:dyDescent="0.3">
      <c r="A21" s="182" t="s">
        <v>40</v>
      </c>
      <c r="B21" s="183" t="s">
        <v>41</v>
      </c>
      <c r="C21" s="184" t="s">
        <v>3</v>
      </c>
      <c r="D21" s="184" t="s">
        <v>42</v>
      </c>
      <c r="E21" s="184" t="s">
        <v>4</v>
      </c>
      <c r="F21" s="185" t="s">
        <v>5</v>
      </c>
      <c r="G21" s="185" t="s">
        <v>6</v>
      </c>
      <c r="H21" s="186" t="s">
        <v>7</v>
      </c>
      <c r="I21" s="185" t="s">
        <v>8</v>
      </c>
      <c r="J21" s="184" t="s">
        <v>2</v>
      </c>
      <c r="K21" s="184" t="s">
        <v>9</v>
      </c>
      <c r="L21" s="187" t="s">
        <v>10</v>
      </c>
      <c r="M21" s="184" t="s">
        <v>10</v>
      </c>
      <c r="N21" s="184" t="s">
        <v>2</v>
      </c>
      <c r="O21" s="184"/>
      <c r="P21" s="184"/>
      <c r="Q21" s="185" t="s">
        <v>43</v>
      </c>
      <c r="R21" s="184" t="s">
        <v>2</v>
      </c>
      <c r="S21" s="184" t="s">
        <v>11</v>
      </c>
      <c r="T21" s="184"/>
      <c r="U21" s="184" t="s">
        <v>12</v>
      </c>
      <c r="V21" s="184" t="s">
        <v>2</v>
      </c>
      <c r="W21" s="185"/>
      <c r="X21" s="185"/>
      <c r="Y21" s="185" t="s">
        <v>8</v>
      </c>
      <c r="Z21" s="185" t="s">
        <v>2</v>
      </c>
      <c r="AA21" s="186" t="s">
        <v>13</v>
      </c>
      <c r="AB21" s="185" t="s">
        <v>13</v>
      </c>
      <c r="AC21" s="185" t="s">
        <v>44</v>
      </c>
      <c r="AD21" s="185" t="s">
        <v>14</v>
      </c>
      <c r="AE21" s="188" t="s">
        <v>45</v>
      </c>
    </row>
    <row r="22" spans="1:31" x14ac:dyDescent="0.25">
      <c r="A22" s="189">
        <v>1</v>
      </c>
      <c r="B22" s="41">
        <v>41</v>
      </c>
      <c r="C22" s="13" t="s">
        <v>86</v>
      </c>
      <c r="D22" s="14" t="s">
        <v>21</v>
      </c>
      <c r="E22" s="14" t="s">
        <v>15</v>
      </c>
      <c r="F22" s="45">
        <v>0</v>
      </c>
      <c r="G22" s="131" t="s">
        <v>16</v>
      </c>
      <c r="H22" s="43">
        <f>IF([1]Финишки!$B$4=0," ",VLOOKUP(B22,[1]Финишки!$A$4:$B$199,2,FALSE))</f>
        <v>9.1261574074074075E-3</v>
      </c>
      <c r="I22" s="42">
        <f>H22-F22</f>
        <v>9.1261574074074075E-3</v>
      </c>
      <c r="J22" s="44">
        <v>1</v>
      </c>
      <c r="K22" s="42">
        <f>IF([1]Финишки!$E$4=0," ",VLOOKUP(B22,[1]Финишки!$D$4:$E$196,2,FALSE))</f>
        <v>9.6643518518518511E-3</v>
      </c>
      <c r="L22" s="133">
        <f>K22-F22</f>
        <v>9.6643518518518511E-3</v>
      </c>
      <c r="M22" s="42">
        <f>IF(L22=" "," ",L22-I22)</f>
        <v>5.3819444444444357E-4</v>
      </c>
      <c r="N22" s="44">
        <v>4</v>
      </c>
      <c r="O22" s="42">
        <f>IF([1]Финишки!$H$4=0," ",VLOOKUP(B22,[1]Финишки!$G$4:$H$196,2,FALSE))</f>
        <v>2.7534722222222221E-2</v>
      </c>
      <c r="P22" s="42">
        <f>O22-F22</f>
        <v>2.7534722222222221E-2</v>
      </c>
      <c r="Q22" s="45">
        <f>IF(P22=" "," ",P22-L22)</f>
        <v>1.787037037037037E-2</v>
      </c>
      <c r="R22" s="44">
        <v>1</v>
      </c>
      <c r="S22" s="42">
        <f>IF([1]Финишки!$K$4=0," ",VLOOKUP(B22,[1]Финишки!$J$4:$K$196,2,FALSE))</f>
        <v>2.8020833333333332E-2</v>
      </c>
      <c r="T22" s="42">
        <f>S22-F22</f>
        <v>2.8020833333333332E-2</v>
      </c>
      <c r="U22" s="42">
        <f>IF(T22=" "," ",T22-P22)</f>
        <v>4.8611111111111077E-4</v>
      </c>
      <c r="V22" s="44">
        <v>4</v>
      </c>
      <c r="W22" s="63">
        <f>IF([1]Финишки!$M$4=0," ",VLOOKUP(B22,[1]Финишки!$M$4:$N$196,2,FALSE))</f>
        <v>3.2696759259259259E-2</v>
      </c>
      <c r="X22" s="63">
        <f>W22-F22</f>
        <v>3.2696759259259259E-2</v>
      </c>
      <c r="Y22" s="42">
        <f>IF(X22=" "," ",X22-T22)</f>
        <v>4.6759259259259271E-3</v>
      </c>
      <c r="Z22" s="44">
        <v>1</v>
      </c>
      <c r="AA22" s="46">
        <f>IF([1]Финишки!$M$4=0," ",VLOOKUP(B22,[1]Финишки!$M$4:$N$196,2,FALSE))</f>
        <v>3.2696759259259259E-2</v>
      </c>
      <c r="AB22" s="134">
        <f>AA22-F22</f>
        <v>3.2696759259259259E-2</v>
      </c>
      <c r="AC22" s="46">
        <f>SUM(I22+AB22)</f>
        <v>4.1822916666666668E-2</v>
      </c>
      <c r="AD22" s="19">
        <v>0</v>
      </c>
      <c r="AE22" s="16" t="s">
        <v>56</v>
      </c>
    </row>
    <row r="23" spans="1:31" x14ac:dyDescent="0.25">
      <c r="A23" s="179">
        <v>2</v>
      </c>
      <c r="B23" s="47">
        <v>44</v>
      </c>
      <c r="C23" s="180" t="s">
        <v>46</v>
      </c>
      <c r="D23" s="18" t="s">
        <v>20</v>
      </c>
      <c r="E23" s="18"/>
      <c r="F23" s="51">
        <v>0</v>
      </c>
      <c r="G23" s="59" t="s">
        <v>16</v>
      </c>
      <c r="H23" s="49">
        <f>IF([1]Финишки!$B$4=0," ",VLOOKUP(B23,[1]Финишки!$A$4:$B$199,2,FALSE))</f>
        <v>1.2280092592592592E-2</v>
      </c>
      <c r="I23" s="48">
        <f>H23-F23</f>
        <v>1.2280092592592592E-2</v>
      </c>
      <c r="J23" s="50">
        <v>2</v>
      </c>
      <c r="K23" s="48">
        <f>IF([1]Финишки!$E$4=0," ",VLOOKUP(B23,[1]Финишки!$D$4:$E$196,2,FALSE))</f>
        <v>1.2581018518518519E-2</v>
      </c>
      <c r="L23" s="126">
        <f>K23-F23</f>
        <v>1.2581018518518519E-2</v>
      </c>
      <c r="M23" s="48">
        <f>IF(L23=" "," ",L23-I23)</f>
        <v>3.0092592592592671E-4</v>
      </c>
      <c r="N23" s="50">
        <v>1</v>
      </c>
      <c r="O23" s="48">
        <f>IF([1]Финишки!$H$4=0," ",VLOOKUP(B23,[1]Финишки!$G$4:$H$196,2,FALSE))</f>
        <v>3.1379629629629632E-2</v>
      </c>
      <c r="P23" s="48">
        <f>O23-F23</f>
        <v>3.1379629629629632E-2</v>
      </c>
      <c r="Q23" s="51">
        <f>IF(P23=" "," ",P23-L23)</f>
        <v>1.8798611111111113E-2</v>
      </c>
      <c r="R23" s="50">
        <v>2</v>
      </c>
      <c r="S23" s="48">
        <f>IF([1]Финишки!$K$4=0," ",VLOOKUP(B23,[1]Финишки!$J$4:$K$196,2,FALSE))</f>
        <v>3.170138888888889E-2</v>
      </c>
      <c r="T23" s="48">
        <f>S23-F23</f>
        <v>3.170138888888889E-2</v>
      </c>
      <c r="U23" s="48">
        <f>IF(T23=" "," ",T23-P23)</f>
        <v>3.2175925925925775E-4</v>
      </c>
      <c r="V23" s="50">
        <v>3</v>
      </c>
      <c r="W23" s="53">
        <f>IF([1]Финишки!$M$4=0," ",VLOOKUP(B23,[1]Финишки!$M$4:$N$196,2,FALSE))</f>
        <v>3.7951388888888889E-2</v>
      </c>
      <c r="X23" s="53">
        <f>W23-F23</f>
        <v>3.7951388888888889E-2</v>
      </c>
      <c r="Y23" s="48">
        <f>IF(X23=" "," ",X23-T23)</f>
        <v>6.2499999999999986E-3</v>
      </c>
      <c r="Z23" s="50">
        <v>2</v>
      </c>
      <c r="AA23" s="52">
        <f>IF([1]Финишки!$M$4=0," ",VLOOKUP(B23,[1]Финишки!$M$4:$N$196,2,FALSE))</f>
        <v>3.7951388888888889E-2</v>
      </c>
      <c r="AB23" s="52">
        <f>AA23-F23</f>
        <v>3.7951388888888889E-2</v>
      </c>
      <c r="AC23" s="52"/>
      <c r="AD23" s="19">
        <f>AB23-AB22</f>
        <v>5.2546296296296299E-3</v>
      </c>
      <c r="AE23" s="20" t="s">
        <v>56</v>
      </c>
    </row>
    <row r="24" spans="1:31" x14ac:dyDescent="0.25">
      <c r="A24" s="190">
        <v>3</v>
      </c>
      <c r="B24" s="54">
        <v>46</v>
      </c>
      <c r="C24" s="22" t="s">
        <v>87</v>
      </c>
      <c r="D24" s="23" t="s">
        <v>20</v>
      </c>
      <c r="E24" s="23"/>
      <c r="F24" s="51">
        <v>0</v>
      </c>
      <c r="G24" s="59" t="s">
        <v>16</v>
      </c>
      <c r="H24" s="49">
        <f>IF([1]Финишки!$B$4=0," ",VLOOKUP(B24,[1]Финишки!$A$4:$B$199,2,FALSE))</f>
        <v>1.2581018518518519E-2</v>
      </c>
      <c r="I24" s="48">
        <f>H24-F24</f>
        <v>1.2581018518518519E-2</v>
      </c>
      <c r="J24" s="50">
        <v>3</v>
      </c>
      <c r="K24" s="48">
        <f>IF([1]Финишки!$E$4=0," ",VLOOKUP(B24,[1]Финишки!$D$4:$E$196,2,FALSE))</f>
        <v>1.2893518518518519E-2</v>
      </c>
      <c r="L24" s="126">
        <f>K24-F24</f>
        <v>1.2893518518518519E-2</v>
      </c>
      <c r="M24" s="48">
        <f>IF(L24=" "," ",L24-I24)</f>
        <v>3.1250000000000028E-4</v>
      </c>
      <c r="N24" s="50">
        <v>2</v>
      </c>
      <c r="O24" s="48">
        <f>IF([1]Финишки!$H$4=0," ",VLOOKUP(B24,[1]Финишки!$G$4:$H$196,2,FALSE))</f>
        <v>3.8339120370370371E-2</v>
      </c>
      <c r="P24" s="48">
        <f>O24-F24</f>
        <v>3.8339120370370371E-2</v>
      </c>
      <c r="Q24" s="51">
        <f>IF(P24=" "," ",P24-L24)</f>
        <v>2.5445601851851851E-2</v>
      </c>
      <c r="R24" s="50">
        <v>3</v>
      </c>
      <c r="S24" s="48">
        <f>IF([1]Финишки!$K$4=0," ",VLOOKUP(B24,[1]Финишки!$J$4:$K$196,2,FALSE))</f>
        <v>3.8541666666666669E-2</v>
      </c>
      <c r="T24" s="48">
        <f>S24-F24</f>
        <v>3.8541666666666669E-2</v>
      </c>
      <c r="U24" s="48">
        <f>IF(T24=" "," ",T24-P24)</f>
        <v>2.0254629629629789E-4</v>
      </c>
      <c r="V24" s="50">
        <v>2</v>
      </c>
      <c r="W24" s="53">
        <f>IF([1]Финишки!$M$4=0," ",VLOOKUP(B24,[1]Финишки!$M$4:$N$196,2,FALSE))</f>
        <v>4.4826388888888895E-2</v>
      </c>
      <c r="X24" s="53">
        <f>W24-F24</f>
        <v>4.4826388888888895E-2</v>
      </c>
      <c r="Y24" s="48">
        <f>IF(X24=" "," ",X24-T24)</f>
        <v>6.2847222222222263E-3</v>
      </c>
      <c r="Z24" s="50">
        <v>3</v>
      </c>
      <c r="AA24" s="52">
        <f>IF([1]Финишки!$M$4=0," ",VLOOKUP(B24,[1]Финишки!$M$4:$N$196,2,FALSE))</f>
        <v>4.4826388888888895E-2</v>
      </c>
      <c r="AB24" s="191">
        <f>AA24-F24</f>
        <v>4.4826388888888895E-2</v>
      </c>
      <c r="AC24" s="90"/>
      <c r="AD24" s="19">
        <f>AB24-AB22</f>
        <v>1.2129629629629636E-2</v>
      </c>
      <c r="AE24" s="24" t="s">
        <v>56</v>
      </c>
    </row>
    <row r="25" spans="1:31" x14ac:dyDescent="0.25">
      <c r="A25" s="141">
        <v>4</v>
      </c>
      <c r="B25" s="54">
        <v>45</v>
      </c>
      <c r="C25" s="22" t="s">
        <v>47</v>
      </c>
      <c r="D25" s="23" t="s">
        <v>20</v>
      </c>
      <c r="E25" s="23"/>
      <c r="F25" s="51">
        <v>0</v>
      </c>
      <c r="G25" s="59" t="s">
        <v>16</v>
      </c>
      <c r="H25" s="49">
        <f>IF([1]Финишки!$B$4=0," ",VLOOKUP(B25,[1]Финишки!$A$4:$B$199,2,FALSE))</f>
        <v>1.2592592592592593E-2</v>
      </c>
      <c r="I25" s="48">
        <f>H25-F25</f>
        <v>1.2592592592592593E-2</v>
      </c>
      <c r="J25" s="50">
        <v>4</v>
      </c>
      <c r="K25" s="48">
        <f>IF([1]Финишки!$E$4=0," ",VLOOKUP(B25,[1]Финишки!$D$4:$E$196,2,FALSE))</f>
        <v>1.292824074074074E-2</v>
      </c>
      <c r="L25" s="126">
        <f>K25-F25</f>
        <v>1.292824074074074E-2</v>
      </c>
      <c r="M25" s="48">
        <f>IF(L25=" "," ",L25-I25)</f>
        <v>3.3564814814814742E-4</v>
      </c>
      <c r="N25" s="50">
        <v>3</v>
      </c>
      <c r="O25" s="48">
        <f>IF([1]Финишки!$H$4=0," ",VLOOKUP(B25,[1]Финишки!$G$4:$H$196,2,FALSE))</f>
        <v>4.2013888888888885E-2</v>
      </c>
      <c r="P25" s="48">
        <f>O25-F25</f>
        <v>4.2013888888888885E-2</v>
      </c>
      <c r="Q25" s="51">
        <f>IF(P25=" "," ",P25-L25)</f>
        <v>2.9085648148148145E-2</v>
      </c>
      <c r="R25" s="50">
        <v>4</v>
      </c>
      <c r="S25" s="48">
        <f>IF([1]Финишки!$K$4=0," ",VLOOKUP(B25,[1]Финишки!$J$4:$K$196,2,FALSE))</f>
        <v>4.2187499999999996E-2</v>
      </c>
      <c r="T25" s="48">
        <f>S25-F25</f>
        <v>4.2187499999999996E-2</v>
      </c>
      <c r="U25" s="48">
        <f>IF(T25=" "," ",T25-P25)</f>
        <v>1.7361111111111049E-4</v>
      </c>
      <c r="V25" s="50">
        <v>1</v>
      </c>
      <c r="W25" s="53">
        <f>IF([1]Финишки!$M$4=0," ",VLOOKUP(B25,[1]Финишки!$M$4:$N$196,2,FALSE))</f>
        <v>5.0972222222222224E-2</v>
      </c>
      <c r="X25" s="53">
        <f>W25-F25</f>
        <v>5.0972222222222224E-2</v>
      </c>
      <c r="Y25" s="48">
        <f>IF(X25=" "," ",X25-T25)</f>
        <v>8.7847222222222285E-3</v>
      </c>
      <c r="Z25" s="50">
        <v>4</v>
      </c>
      <c r="AA25" s="52">
        <f>IF([1]Финишки!$M$4=0," ",VLOOKUP(B25,[1]Финишки!$M$4:$N$196,2,FALSE))</f>
        <v>5.0972222222222224E-2</v>
      </c>
      <c r="AB25" s="191">
        <f>AA25-F25</f>
        <v>5.0972222222222224E-2</v>
      </c>
      <c r="AC25" s="90"/>
      <c r="AD25" s="19">
        <f>AB25-AB22</f>
        <v>1.8275462962962966E-2</v>
      </c>
      <c r="AE25" s="24" t="s">
        <v>56</v>
      </c>
    </row>
    <row r="26" spans="1:31" ht="15.75" thickBot="1" x14ac:dyDescent="0.3">
      <c r="A26" s="192"/>
      <c r="B26" s="26"/>
      <c r="C26" s="27"/>
      <c r="D26" s="28"/>
      <c r="E26" s="28"/>
      <c r="F26" s="95"/>
      <c r="G26" s="193"/>
      <c r="H26" s="91"/>
      <c r="I26" s="92"/>
      <c r="J26" s="32"/>
      <c r="K26" s="92"/>
      <c r="L26" s="93"/>
      <c r="M26" s="92"/>
      <c r="N26" s="32"/>
      <c r="O26" s="92"/>
      <c r="P26" s="92"/>
      <c r="Q26" s="95"/>
      <c r="R26" s="32"/>
      <c r="S26" s="92"/>
      <c r="T26" s="92"/>
      <c r="U26" s="92"/>
      <c r="V26" s="32"/>
      <c r="W26" s="96"/>
      <c r="X26" s="96"/>
      <c r="Y26" s="92"/>
      <c r="Z26" s="32"/>
      <c r="AA26" s="33"/>
      <c r="AB26" s="194"/>
      <c r="AC26" s="33"/>
      <c r="AD26" s="195"/>
      <c r="AE26" s="34"/>
    </row>
    <row r="27" spans="1:31" x14ac:dyDescent="0.25">
      <c r="B27"/>
      <c r="F27"/>
    </row>
    <row r="28" spans="1:31" x14ac:dyDescent="0.25">
      <c r="B28"/>
      <c r="F28"/>
    </row>
    <row r="29" spans="1:31" x14ac:dyDescent="0.25">
      <c r="A29" s="35"/>
      <c r="B29" s="69"/>
      <c r="C29" s="35"/>
      <c r="D29" s="35"/>
      <c r="E29" s="35"/>
      <c r="F29" s="37"/>
      <c r="G29" s="127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3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40"/>
      <c r="AE29" s="40"/>
    </row>
    <row r="30" spans="1:31" x14ac:dyDescent="0.25">
      <c r="A30" s="35"/>
      <c r="B30" s="69"/>
      <c r="C30" s="71" t="s">
        <v>50</v>
      </c>
      <c r="D30" s="35"/>
      <c r="E30" s="35"/>
      <c r="F30" s="37"/>
      <c r="H30" s="38"/>
      <c r="I30" s="127" t="s">
        <v>51</v>
      </c>
      <c r="J30" s="38"/>
      <c r="K30" s="38"/>
      <c r="L30" s="38"/>
      <c r="M30" s="38"/>
      <c r="N30" s="38"/>
      <c r="O30" s="38"/>
      <c r="P30" s="38"/>
      <c r="Q30" s="39"/>
      <c r="R30" s="39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40"/>
      <c r="AE30" s="40"/>
    </row>
    <row r="31" spans="1:31" x14ac:dyDescent="0.25">
      <c r="A31" s="35"/>
      <c r="B31" s="69"/>
      <c r="C31" s="71"/>
      <c r="D31" s="35"/>
      <c r="E31" s="35"/>
      <c r="F31" s="37"/>
      <c r="G31" s="127"/>
      <c r="H31" s="38"/>
      <c r="I31" s="38"/>
      <c r="J31" s="38"/>
      <c r="K31" s="38"/>
      <c r="L31" s="38"/>
      <c r="M31" s="38"/>
      <c r="N31" s="38"/>
      <c r="O31" s="38"/>
      <c r="P31" s="38"/>
      <c r="Q31" s="39"/>
      <c r="R31" s="39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40"/>
      <c r="AE31" s="40"/>
    </row>
    <row r="32" spans="1:31" x14ac:dyDescent="0.25">
      <c r="A32" s="35"/>
      <c r="B32" s="69"/>
      <c r="C32" s="71"/>
      <c r="D32" s="35"/>
      <c r="E32" s="35"/>
      <c r="F32" s="37"/>
      <c r="G32" s="127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9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40"/>
      <c r="AE32" s="40"/>
    </row>
    <row r="33" spans="1:31" x14ac:dyDescent="0.25">
      <c r="A33" s="35"/>
      <c r="B33" s="69"/>
      <c r="C33" s="35"/>
      <c r="D33" s="35"/>
      <c r="E33" s="35"/>
      <c r="F33" s="37"/>
      <c r="G33" s="127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9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40"/>
      <c r="AE33" s="40"/>
    </row>
    <row r="34" spans="1:31" x14ac:dyDescent="0.25">
      <c r="A34" s="35"/>
      <c r="B34" s="69"/>
      <c r="C34" s="71" t="s">
        <v>52</v>
      </c>
      <c r="D34" s="35"/>
      <c r="E34" s="35"/>
      <c r="F34" s="37"/>
      <c r="G34" s="196"/>
      <c r="H34" s="38"/>
      <c r="I34" s="127" t="s">
        <v>92</v>
      </c>
      <c r="J34" s="38"/>
      <c r="K34" s="38"/>
      <c r="L34" s="38"/>
      <c r="M34" s="38"/>
      <c r="N34" s="38"/>
      <c r="O34" s="38"/>
      <c r="P34" s="38"/>
      <c r="Q34" s="39"/>
      <c r="R34" s="39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40"/>
      <c r="AE34" s="40"/>
    </row>
    <row r="35" spans="1:31" x14ac:dyDescent="0.25">
      <c r="A35" s="35"/>
      <c r="B35" s="69"/>
      <c r="C35" s="35"/>
      <c r="D35" s="35"/>
      <c r="E35" s="35"/>
      <c r="F35" s="37"/>
      <c r="G35" s="127"/>
      <c r="H35" s="38"/>
      <c r="I35" s="38"/>
      <c r="J35" s="38"/>
      <c r="K35" s="38"/>
      <c r="L35" s="38"/>
      <c r="M35" s="38"/>
      <c r="N35" s="38"/>
      <c r="O35" s="38"/>
      <c r="P35" s="38"/>
      <c r="Q35" s="39"/>
      <c r="R35" s="39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40"/>
      <c r="AE35" s="40"/>
    </row>
    <row r="36" spans="1:31" x14ac:dyDescent="0.25">
      <c r="A36" s="35"/>
      <c r="B36" s="69"/>
      <c r="C36" s="36"/>
      <c r="D36" s="35"/>
      <c r="E36" s="35"/>
      <c r="F36" s="37"/>
      <c r="G36" s="35"/>
      <c r="H36" s="38"/>
      <c r="I36" s="38"/>
      <c r="J36" s="38"/>
      <c r="K36" s="38"/>
      <c r="L36" s="38"/>
      <c r="M36" s="38"/>
      <c r="N36" s="38"/>
      <c r="O36" s="38"/>
      <c r="P36" s="38"/>
      <c r="Q36" s="39"/>
      <c r="R36" s="39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40"/>
      <c r="AE36" s="40"/>
    </row>
    <row r="37" spans="1:31" x14ac:dyDescent="0.25">
      <c r="A37" s="35"/>
      <c r="B37" s="69"/>
      <c r="C37" s="36"/>
      <c r="D37" s="35"/>
      <c r="E37" s="35"/>
      <c r="F37" s="37"/>
      <c r="G37" s="35"/>
      <c r="H37" s="38"/>
      <c r="I37" s="38"/>
      <c r="J37" s="38"/>
      <c r="K37" s="38"/>
      <c r="L37" s="38"/>
      <c r="M37" s="38"/>
      <c r="N37" s="38"/>
      <c r="O37" s="38"/>
      <c r="P37" s="38"/>
      <c r="Q37" s="39"/>
      <c r="R37" s="39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0"/>
      <c r="AE37" s="40"/>
    </row>
    <row r="38" spans="1:31" x14ac:dyDescent="0.25">
      <c r="A38" s="35"/>
      <c r="B38" s="69"/>
      <c r="C38" s="36"/>
      <c r="D38" s="35"/>
      <c r="E38" s="35"/>
      <c r="F38" s="37"/>
      <c r="G38" s="35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9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0"/>
      <c r="AE38" s="40"/>
    </row>
    <row r="39" spans="1:31" x14ac:dyDescent="0.25">
      <c r="A39" s="35"/>
      <c r="B39" s="69"/>
      <c r="C39" s="36"/>
      <c r="D39" s="35"/>
      <c r="E39" s="35"/>
      <c r="F39" s="37"/>
      <c r="G39" s="35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39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40"/>
      <c r="AE39" s="40"/>
    </row>
    <row r="40" spans="1:31" x14ac:dyDescent="0.25">
      <c r="A40" s="35"/>
      <c r="B40" s="69"/>
      <c r="C40" s="36"/>
      <c r="D40" s="35"/>
      <c r="E40" s="35"/>
      <c r="F40" s="37"/>
      <c r="G40" s="35"/>
      <c r="H40" s="38"/>
      <c r="I40" s="38"/>
      <c r="J40" s="38"/>
      <c r="K40" s="38"/>
      <c r="L40" s="38"/>
      <c r="M40" s="38"/>
      <c r="N40" s="38"/>
      <c r="O40" s="38"/>
      <c r="P40" s="38"/>
      <c r="Q40" s="39"/>
      <c r="R40" s="39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40"/>
      <c r="AE40" s="40"/>
    </row>
    <row r="41" spans="1:31" x14ac:dyDescent="0.25">
      <c r="A41" s="114"/>
      <c r="B41" s="100"/>
      <c r="C41" s="101"/>
      <c r="D41" s="102"/>
      <c r="E41" s="102"/>
      <c r="F41" s="103"/>
      <c r="G41" s="104"/>
      <c r="H41" s="128"/>
      <c r="I41" s="113"/>
      <c r="J41" s="107"/>
      <c r="K41" s="113"/>
      <c r="L41" s="113"/>
      <c r="M41" s="129"/>
      <c r="N41" s="107"/>
      <c r="O41" s="113"/>
      <c r="P41" s="113"/>
      <c r="Q41" s="130"/>
      <c r="R41" s="107"/>
      <c r="S41" s="113"/>
      <c r="T41" s="113"/>
      <c r="U41" s="113"/>
      <c r="V41" s="107"/>
      <c r="W41" s="130"/>
      <c r="X41" s="113"/>
      <c r="Y41" s="113"/>
      <c r="Z41" s="107"/>
      <c r="AA41" s="112"/>
      <c r="AB41" s="112"/>
      <c r="AC41" s="112"/>
      <c r="AD41" s="113"/>
      <c r="AE41" s="114"/>
    </row>
    <row r="42" spans="1:31" x14ac:dyDescent="0.25">
      <c r="A42" s="114"/>
      <c r="B42" s="100"/>
      <c r="C42" s="101"/>
      <c r="D42" s="102"/>
      <c r="E42" s="102"/>
      <c r="F42" s="103"/>
      <c r="G42" s="104"/>
      <c r="H42" s="128"/>
      <c r="I42" s="113"/>
      <c r="J42" s="107"/>
      <c r="K42" s="113"/>
      <c r="L42" s="113"/>
      <c r="M42" s="129"/>
      <c r="N42" s="107"/>
      <c r="O42" s="113"/>
      <c r="P42" s="113"/>
      <c r="Q42" s="130"/>
      <c r="R42" s="107"/>
      <c r="S42" s="113"/>
      <c r="T42" s="113"/>
      <c r="U42" s="113"/>
      <c r="V42" s="107"/>
      <c r="W42" s="130"/>
      <c r="X42" s="113"/>
      <c r="Y42" s="113"/>
      <c r="Z42" s="107"/>
      <c r="AA42" s="112"/>
      <c r="AB42" s="112"/>
      <c r="AC42" s="112"/>
      <c r="AD42" s="113"/>
      <c r="AE42" s="114"/>
    </row>
  </sheetData>
  <mergeCells count="10">
    <mergeCell ref="A19:AE19"/>
    <mergeCell ref="A20:AE20"/>
    <mergeCell ref="U6:AE6"/>
    <mergeCell ref="U7:AE7"/>
    <mergeCell ref="A10:AE10"/>
    <mergeCell ref="A1:AE1"/>
    <mergeCell ref="A2:AE2"/>
    <mergeCell ref="A4:AE4"/>
    <mergeCell ref="A8:C8"/>
    <mergeCell ref="A11:AE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opLeftCell="A7" zoomScale="80" zoomScaleNormal="80" workbookViewId="0">
      <selection activeCell="A20" sqref="A20:XFD25"/>
    </sheetView>
  </sheetViews>
  <sheetFormatPr defaultRowHeight="15" x14ac:dyDescent="0.25"/>
  <cols>
    <col min="1" max="1" width="6.140625" customWidth="1"/>
    <col min="2" max="2" width="7" style="55" customWidth="1"/>
    <col min="3" max="3" width="27.42578125" customWidth="1"/>
    <col min="4" max="4" width="7" customWidth="1"/>
    <col min="5" max="5" width="8.28515625" customWidth="1"/>
    <col min="6" max="6" width="0.28515625" style="56" hidden="1" customWidth="1"/>
    <col min="7" max="7" width="25.42578125" customWidth="1"/>
    <col min="8" max="8" width="0.140625" hidden="1" customWidth="1"/>
    <col min="9" max="9" width="10.140625" customWidth="1"/>
    <col min="10" max="10" width="5.42578125" customWidth="1"/>
    <col min="11" max="11" width="9.140625" hidden="1" customWidth="1"/>
    <col min="12" max="12" width="7.7109375" hidden="1" customWidth="1"/>
    <col min="13" max="13" width="7.28515625" customWidth="1"/>
    <col min="14" max="14" width="4.140625" customWidth="1"/>
    <col min="15" max="15" width="8.42578125" hidden="1" customWidth="1"/>
    <col min="16" max="16" width="8.7109375" hidden="1" customWidth="1"/>
    <col min="17" max="17" width="9.7109375" customWidth="1"/>
    <col min="18" max="18" width="4" customWidth="1"/>
    <col min="19" max="19" width="0.28515625" hidden="1" customWidth="1"/>
    <col min="20" max="20" width="8.140625" hidden="1" customWidth="1"/>
    <col min="21" max="21" width="8" customWidth="1"/>
    <col min="22" max="22" width="4.5703125" customWidth="1"/>
    <col min="23" max="23" width="0.140625" hidden="1" customWidth="1"/>
    <col min="24" max="24" width="8" hidden="1" customWidth="1"/>
    <col min="25" max="25" width="10.140625" customWidth="1"/>
    <col min="26" max="26" width="4.42578125" customWidth="1"/>
    <col min="27" max="27" width="8" hidden="1" customWidth="1"/>
    <col min="28" max="28" width="11.140625" customWidth="1"/>
    <col min="29" max="29" width="0.140625" hidden="1" customWidth="1"/>
    <col min="30" max="30" width="10.28515625" customWidth="1"/>
    <col min="31" max="31" width="9.7109375" customWidth="1"/>
  </cols>
  <sheetData>
    <row r="1" spans="1:31" x14ac:dyDescent="0.25">
      <c r="A1" s="176" t="s">
        <v>29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</row>
    <row r="2" spans="1:31" x14ac:dyDescent="0.25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</row>
    <row r="4" spans="1:31" ht="18" x14ac:dyDescent="0.25">
      <c r="A4" s="174" t="s">
        <v>57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</row>
    <row r="6" spans="1:31" x14ac:dyDescent="0.25">
      <c r="A6" s="3" t="s">
        <v>38</v>
      </c>
      <c r="B6" s="3"/>
      <c r="C6" s="3"/>
      <c r="D6" s="1"/>
      <c r="E6" s="1"/>
      <c r="F6" s="2"/>
      <c r="G6" s="1"/>
      <c r="H6" s="1"/>
      <c r="I6" s="1"/>
      <c r="J6" s="1"/>
      <c r="K6" s="1"/>
      <c r="L6" s="1"/>
      <c r="M6" s="72"/>
      <c r="N6" s="72"/>
      <c r="O6" s="72"/>
      <c r="P6" s="72"/>
      <c r="Q6" s="72"/>
      <c r="R6" s="72"/>
      <c r="S6" s="72"/>
      <c r="T6" s="72"/>
      <c r="U6" s="175" t="s">
        <v>93</v>
      </c>
      <c r="V6" s="175"/>
      <c r="W6" s="175"/>
      <c r="X6" s="175"/>
      <c r="Y6" s="175"/>
      <c r="Z6" s="175"/>
      <c r="AA6" s="175"/>
      <c r="AB6" s="175"/>
      <c r="AC6" s="175"/>
      <c r="AD6" s="175"/>
      <c r="AE6" s="175"/>
    </row>
    <row r="7" spans="1:31" x14ac:dyDescent="0.25">
      <c r="A7" s="71"/>
      <c r="B7" s="71"/>
      <c r="C7" s="71"/>
      <c r="D7" s="3"/>
      <c r="E7" s="3"/>
      <c r="F7" s="2"/>
      <c r="G7" s="3"/>
      <c r="H7" s="3"/>
      <c r="I7" s="3"/>
      <c r="J7" s="1"/>
      <c r="K7" s="1"/>
      <c r="L7" s="1"/>
      <c r="M7" s="72"/>
      <c r="N7" s="72"/>
      <c r="O7" s="72"/>
      <c r="P7" s="72"/>
      <c r="Q7" s="72"/>
      <c r="R7" s="72"/>
      <c r="S7" s="72"/>
      <c r="T7" s="72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</row>
    <row r="8" spans="1:31" x14ac:dyDescent="0.25">
      <c r="A8" s="175"/>
      <c r="B8" s="175"/>
      <c r="C8" s="175"/>
      <c r="D8" s="3"/>
      <c r="E8" s="3"/>
      <c r="F8" s="72"/>
      <c r="G8" s="72"/>
      <c r="H8" s="72"/>
      <c r="I8" s="3"/>
      <c r="J8" s="3"/>
      <c r="K8" s="3"/>
      <c r="L8" s="3"/>
      <c r="M8" s="3"/>
      <c r="N8" s="4"/>
      <c r="O8" s="4"/>
      <c r="P8" s="4"/>
      <c r="Q8" s="4"/>
      <c r="R8" s="4"/>
      <c r="S8" s="5"/>
      <c r="T8" s="5"/>
      <c r="U8" s="71" t="s">
        <v>1</v>
      </c>
      <c r="V8" s="71"/>
      <c r="W8" s="71"/>
      <c r="X8" s="71"/>
      <c r="Y8" s="71"/>
      <c r="Z8" s="71"/>
      <c r="AA8" s="72"/>
      <c r="AB8" s="72"/>
      <c r="AC8" s="72"/>
      <c r="AD8" s="71" t="s">
        <v>39</v>
      </c>
      <c r="AE8" s="71"/>
    </row>
    <row r="9" spans="1:31" x14ac:dyDescent="0.25">
      <c r="A9" s="71"/>
      <c r="B9" s="7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/>
      <c r="O9" s="5"/>
      <c r="P9" s="5"/>
      <c r="Q9" s="5"/>
      <c r="R9" s="5"/>
      <c r="S9" s="5"/>
      <c r="T9" s="5"/>
      <c r="U9" s="71"/>
      <c r="V9" s="71"/>
      <c r="W9" s="71"/>
      <c r="X9" s="71"/>
      <c r="Y9" s="71"/>
      <c r="Z9" s="71"/>
      <c r="AA9" s="72"/>
      <c r="AB9" s="72"/>
      <c r="AC9" s="72"/>
      <c r="AD9" s="71"/>
      <c r="AE9" s="71"/>
    </row>
    <row r="10" spans="1:31" ht="18" x14ac:dyDescent="0.25">
      <c r="A10" s="174" t="s">
        <v>94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</row>
    <row r="11" spans="1:31" x14ac:dyDescent="0.25">
      <c r="A11" s="71"/>
      <c r="B11" s="71"/>
      <c r="C11" s="3"/>
      <c r="D11" s="3"/>
      <c r="E11" s="3"/>
      <c r="F11" s="3"/>
      <c r="G11" s="3"/>
      <c r="H11" s="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</row>
    <row r="12" spans="1:31" x14ac:dyDescent="0.25">
      <c r="A12" s="175" t="s">
        <v>95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</row>
    <row r="13" spans="1:31" ht="15.75" thickBot="1" x14ac:dyDescent="0.3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</row>
    <row r="14" spans="1:31" ht="27.75" customHeight="1" thickBot="1" x14ac:dyDescent="0.3">
      <c r="A14" s="6" t="s">
        <v>40</v>
      </c>
      <c r="B14" s="7" t="s">
        <v>41</v>
      </c>
      <c r="C14" s="8" t="s">
        <v>3</v>
      </c>
      <c r="D14" s="8" t="s">
        <v>42</v>
      </c>
      <c r="E14" s="8" t="s">
        <v>4</v>
      </c>
      <c r="F14" s="9" t="s">
        <v>5</v>
      </c>
      <c r="G14" s="9" t="s">
        <v>6</v>
      </c>
      <c r="H14" s="10" t="s">
        <v>7</v>
      </c>
      <c r="I14" s="9" t="s">
        <v>8</v>
      </c>
      <c r="J14" s="8" t="s">
        <v>2</v>
      </c>
      <c r="K14" s="8" t="s">
        <v>9</v>
      </c>
      <c r="L14" s="74" t="s">
        <v>10</v>
      </c>
      <c r="M14" s="8" t="s">
        <v>10</v>
      </c>
      <c r="N14" s="8" t="s">
        <v>2</v>
      </c>
      <c r="O14" s="8"/>
      <c r="P14" s="8"/>
      <c r="Q14" s="9" t="s">
        <v>43</v>
      </c>
      <c r="R14" s="8" t="s">
        <v>2</v>
      </c>
      <c r="S14" s="8" t="s">
        <v>11</v>
      </c>
      <c r="T14" s="8"/>
      <c r="U14" s="8" t="s">
        <v>12</v>
      </c>
      <c r="V14" s="8" t="s">
        <v>2</v>
      </c>
      <c r="W14" s="9"/>
      <c r="X14" s="9"/>
      <c r="Y14" s="9" t="s">
        <v>8</v>
      </c>
      <c r="Z14" s="9" t="s">
        <v>2</v>
      </c>
      <c r="AA14" s="10" t="s">
        <v>13</v>
      </c>
      <c r="AB14" s="9" t="s">
        <v>13</v>
      </c>
      <c r="AC14" s="9" t="s">
        <v>44</v>
      </c>
      <c r="AD14" s="9" t="s">
        <v>14</v>
      </c>
      <c r="AE14" s="11" t="s">
        <v>45</v>
      </c>
    </row>
    <row r="15" spans="1:31" ht="21.75" customHeight="1" x14ac:dyDescent="0.25">
      <c r="A15" s="12">
        <v>1</v>
      </c>
      <c r="B15" s="41">
        <v>73</v>
      </c>
      <c r="C15" s="13" t="s">
        <v>96</v>
      </c>
      <c r="D15" s="14" t="s">
        <v>17</v>
      </c>
      <c r="E15" s="14" t="s">
        <v>22</v>
      </c>
      <c r="F15" s="51"/>
      <c r="G15" s="75" t="s">
        <v>16</v>
      </c>
      <c r="H15" s="76">
        <f>IF([1]Финишки!$B$4=0," ",VLOOKUP(B15,[1]Финишки!$A$4:$B$199,2,FALSE))</f>
        <v>9.3171296296296283E-3</v>
      </c>
      <c r="I15" s="77">
        <f>H15-F15</f>
        <v>9.3171296296296283E-3</v>
      </c>
      <c r="J15" s="78">
        <v>1</v>
      </c>
      <c r="K15" s="77">
        <f>IF([1]Финишки!$E$4=0," ",VLOOKUP(B15,[1]Финишки!$D$4:$E$196,2,FALSE))</f>
        <v>9.7337962962962977E-3</v>
      </c>
      <c r="L15" s="79">
        <f>K15-F15</f>
        <v>9.7337962962962977E-3</v>
      </c>
      <c r="M15" s="77">
        <f>IF(L15=" "," ",L15-I15)</f>
        <v>4.1666666666666935E-4</v>
      </c>
      <c r="N15" s="78">
        <v>1</v>
      </c>
      <c r="O15" s="77">
        <f>IF([1]Финишки!$H$4=0," ",VLOOKUP(B15,[1]Финишки!$G$4:$H$196,2,FALSE))</f>
        <v>2.9638888888888892E-2</v>
      </c>
      <c r="P15" s="77">
        <f>O15-F15</f>
        <v>2.9638888888888892E-2</v>
      </c>
      <c r="Q15" s="80">
        <f>IF(P15=" "," ",P15-L15)</f>
        <v>1.9905092592592592E-2</v>
      </c>
      <c r="R15" s="78">
        <v>1</v>
      </c>
      <c r="S15" s="77">
        <f>IF([1]Финишки!$K$4=0," ",VLOOKUP(B15,[1]Финишки!$J$4:$K$196,2,FALSE))</f>
        <v>3.0138888888888885E-2</v>
      </c>
      <c r="T15" s="77">
        <f>S15-F15</f>
        <v>3.0138888888888885E-2</v>
      </c>
      <c r="U15" s="77">
        <f>IF(T15=" "," ",T15-P15)</f>
        <v>4.9999999999999351E-4</v>
      </c>
      <c r="V15" s="78">
        <v>1</v>
      </c>
      <c r="W15" s="81">
        <f>IF([1]Финишки!$M$4=0," ",VLOOKUP(B15,[1]Финишки!$M$4:$N$196,2,FALSE))</f>
        <v>3.5578703703703703E-2</v>
      </c>
      <c r="X15" s="81">
        <f>W15-F15</f>
        <v>3.5578703703703703E-2</v>
      </c>
      <c r="Y15" s="77">
        <f>IF(X15=" "," ",X15-T15)</f>
        <v>5.4398148148148175E-3</v>
      </c>
      <c r="Z15" s="78">
        <v>1</v>
      </c>
      <c r="AA15" s="82">
        <f>IF([1]Финишки!$M$4=0," ",VLOOKUP(B15,[1]Финишки!$M$4:$N$196,2,FALSE))</f>
        <v>3.5578703703703703E-2</v>
      </c>
      <c r="AB15" s="83">
        <f>AA15-F15</f>
        <v>3.5578703703703703E-2</v>
      </c>
      <c r="AC15" s="46">
        <f>SUM(I15+AB15)</f>
        <v>4.4895833333333329E-2</v>
      </c>
      <c r="AD15" s="19">
        <v>0</v>
      </c>
      <c r="AE15" s="16" t="s">
        <v>56</v>
      </c>
    </row>
    <row r="16" spans="1:31" ht="15.75" thickBot="1" x14ac:dyDescent="0.3">
      <c r="A16" s="25"/>
      <c r="B16" s="26"/>
      <c r="C16" s="27"/>
      <c r="D16" s="28"/>
      <c r="E16" s="28"/>
      <c r="F16" s="29"/>
      <c r="G16" s="30"/>
      <c r="H16" s="91"/>
      <c r="I16" s="92"/>
      <c r="J16" s="32"/>
      <c r="K16" s="92"/>
      <c r="L16" s="93"/>
      <c r="M16" s="94"/>
      <c r="N16" s="32"/>
      <c r="O16" s="92"/>
      <c r="P16" s="92"/>
      <c r="Q16" s="95"/>
      <c r="R16" s="32"/>
      <c r="S16" s="92"/>
      <c r="T16" s="92"/>
      <c r="U16" s="92"/>
      <c r="V16" s="32"/>
      <c r="W16" s="96"/>
      <c r="X16" s="96"/>
      <c r="Y16" s="92"/>
      <c r="Z16" s="32"/>
      <c r="AA16" s="33"/>
      <c r="AB16" s="33"/>
      <c r="AC16" s="33"/>
      <c r="AD16" s="31"/>
      <c r="AE16" s="34"/>
    </row>
    <row r="17" spans="1:31" x14ac:dyDescent="0.25">
      <c r="A17" s="35"/>
      <c r="B17" s="69"/>
      <c r="C17" s="36"/>
      <c r="D17" s="35"/>
      <c r="E17" s="35"/>
      <c r="F17" s="37"/>
      <c r="G17" s="35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39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40"/>
      <c r="AE17" s="40"/>
    </row>
    <row r="18" spans="1:31" x14ac:dyDescent="0.25">
      <c r="A18" s="114"/>
      <c r="B18" s="100"/>
      <c r="C18" s="101"/>
      <c r="D18" s="102"/>
      <c r="E18" s="102"/>
      <c r="F18" s="103"/>
      <c r="G18" s="104"/>
      <c r="H18" s="128"/>
      <c r="I18" s="113"/>
      <c r="J18" s="107"/>
      <c r="K18" s="113"/>
      <c r="L18" s="113"/>
      <c r="M18" s="129"/>
      <c r="N18" s="107"/>
      <c r="O18" s="113"/>
      <c r="P18" s="113"/>
      <c r="Q18" s="130"/>
      <c r="R18" s="107"/>
      <c r="S18" s="113"/>
      <c r="T18" s="113"/>
      <c r="U18" s="113"/>
      <c r="V18" s="107"/>
      <c r="W18" s="130"/>
      <c r="X18" s="113"/>
      <c r="Y18" s="113"/>
      <c r="Z18" s="107"/>
      <c r="AA18" s="112"/>
      <c r="AB18" s="112"/>
      <c r="AC18" s="112"/>
      <c r="AD18" s="113"/>
      <c r="AE18" s="114"/>
    </row>
    <row r="19" spans="1:31" x14ac:dyDescent="0.25">
      <c r="A19" s="114"/>
      <c r="B19" s="100"/>
      <c r="C19" s="101"/>
      <c r="D19" s="102"/>
      <c r="E19" s="102"/>
      <c r="F19" s="103"/>
      <c r="G19" s="104"/>
      <c r="H19" s="128"/>
      <c r="I19" s="113"/>
      <c r="J19" s="107"/>
      <c r="K19" s="113"/>
      <c r="L19" s="113"/>
      <c r="M19" s="129"/>
      <c r="N19" s="107"/>
      <c r="O19" s="113"/>
      <c r="P19" s="113"/>
      <c r="Q19" s="130"/>
      <c r="R19" s="107"/>
      <c r="S19" s="113"/>
      <c r="T19" s="113"/>
      <c r="U19" s="113"/>
      <c r="V19" s="107"/>
      <c r="W19" s="130"/>
      <c r="X19" s="113"/>
      <c r="Y19" s="113"/>
      <c r="Z19" s="107"/>
      <c r="AA19" s="112"/>
      <c r="AB19" s="112"/>
      <c r="AC19" s="112"/>
      <c r="AD19" s="113"/>
      <c r="AE19" s="114"/>
    </row>
    <row r="20" spans="1:31" x14ac:dyDescent="0.25">
      <c r="A20" s="35"/>
      <c r="B20" s="69"/>
      <c r="C20" s="71" t="s">
        <v>50</v>
      </c>
      <c r="D20" s="35"/>
      <c r="E20" s="35"/>
      <c r="F20" s="37"/>
      <c r="H20" s="38"/>
      <c r="I20" s="127" t="s">
        <v>51</v>
      </c>
      <c r="J20" s="38"/>
      <c r="K20" s="38"/>
      <c r="L20" s="38"/>
      <c r="M20" s="38"/>
      <c r="N20" s="38"/>
      <c r="O20" s="38"/>
      <c r="P20" s="38"/>
      <c r="Q20" s="39"/>
      <c r="R20" s="39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40"/>
      <c r="AE20" s="40"/>
    </row>
    <row r="21" spans="1:31" x14ac:dyDescent="0.25">
      <c r="A21" s="35"/>
      <c r="B21" s="69"/>
      <c r="C21" s="71"/>
      <c r="D21" s="35"/>
      <c r="E21" s="35"/>
      <c r="F21" s="37"/>
      <c r="G21" s="127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39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40"/>
      <c r="AE21" s="40"/>
    </row>
    <row r="22" spans="1:31" x14ac:dyDescent="0.25">
      <c r="A22" s="35"/>
      <c r="B22" s="69"/>
      <c r="C22" s="71"/>
      <c r="D22" s="35"/>
      <c r="E22" s="35"/>
      <c r="F22" s="37"/>
      <c r="G22" s="127"/>
      <c r="H22" s="38"/>
      <c r="I22" s="38"/>
      <c r="J22" s="38"/>
      <c r="K22" s="38"/>
      <c r="L22" s="38"/>
      <c r="M22" s="38"/>
      <c r="N22" s="38"/>
      <c r="O22" s="38"/>
      <c r="P22" s="38"/>
      <c r="Q22" s="39"/>
      <c r="R22" s="39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40"/>
      <c r="AE22" s="40"/>
    </row>
    <row r="23" spans="1:31" x14ac:dyDescent="0.25">
      <c r="A23" s="35"/>
      <c r="B23" s="69"/>
      <c r="C23" s="35"/>
      <c r="D23" s="35"/>
      <c r="E23" s="35"/>
      <c r="F23" s="37"/>
      <c r="G23" s="127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39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40"/>
      <c r="AE23" s="40"/>
    </row>
    <row r="24" spans="1:31" x14ac:dyDescent="0.25">
      <c r="A24" s="35"/>
      <c r="B24" s="69"/>
      <c r="C24" s="71" t="s">
        <v>52</v>
      </c>
      <c r="D24" s="35"/>
      <c r="E24" s="35"/>
      <c r="F24" s="37"/>
      <c r="G24" s="196"/>
      <c r="H24" s="38"/>
      <c r="I24" s="127" t="s">
        <v>92</v>
      </c>
      <c r="J24" s="38"/>
      <c r="K24" s="38"/>
      <c r="L24" s="38"/>
      <c r="M24" s="38"/>
      <c r="N24" s="38"/>
      <c r="O24" s="38"/>
      <c r="P24" s="38"/>
      <c r="Q24" s="39"/>
      <c r="R24" s="39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40"/>
      <c r="AE24" s="40"/>
    </row>
    <row r="25" spans="1:31" x14ac:dyDescent="0.25">
      <c r="A25" s="35"/>
      <c r="B25" s="69"/>
      <c r="C25" s="35"/>
      <c r="D25" s="35"/>
      <c r="E25" s="35"/>
      <c r="F25" s="37"/>
      <c r="G25" s="127"/>
      <c r="H25" s="38"/>
      <c r="I25" s="38"/>
      <c r="J25" s="38"/>
      <c r="K25" s="38"/>
      <c r="L25" s="38"/>
      <c r="M25" s="38"/>
      <c r="N25" s="38"/>
      <c r="O25" s="38"/>
      <c r="P25" s="38"/>
      <c r="Q25" s="39"/>
      <c r="R25" s="39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40"/>
      <c r="AE25" s="40"/>
    </row>
  </sheetData>
  <mergeCells count="8">
    <mergeCell ref="A10:AE10"/>
    <mergeCell ref="A12:AE12"/>
    <mergeCell ref="U6:AE6"/>
    <mergeCell ref="U7:AE7"/>
    <mergeCell ref="A1:AE1"/>
    <mergeCell ref="A2:AE2"/>
    <mergeCell ref="A4:AE4"/>
    <mergeCell ref="A8:C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opLeftCell="A10" zoomScale="90" zoomScaleNormal="90" workbookViewId="0">
      <selection activeCell="A26" sqref="A26:XFD26"/>
    </sheetView>
  </sheetViews>
  <sheetFormatPr defaultRowHeight="15" x14ac:dyDescent="0.25"/>
  <cols>
    <col min="1" max="1" width="6.140625" customWidth="1"/>
    <col min="2" max="2" width="7" style="55" customWidth="1"/>
    <col min="3" max="3" width="27.42578125" customWidth="1"/>
    <col min="4" max="4" width="7" customWidth="1"/>
    <col min="5" max="5" width="8.28515625" customWidth="1"/>
    <col min="6" max="6" width="0.28515625" style="56" hidden="1" customWidth="1"/>
    <col min="7" max="7" width="25.42578125" customWidth="1"/>
    <col min="8" max="8" width="0.140625" hidden="1" customWidth="1"/>
    <col min="9" max="9" width="10.140625" customWidth="1"/>
    <col min="10" max="10" width="5.42578125" customWidth="1"/>
    <col min="11" max="11" width="9.140625" hidden="1" customWidth="1"/>
    <col min="12" max="12" width="7.7109375" hidden="1" customWidth="1"/>
    <col min="13" max="13" width="7.28515625" customWidth="1"/>
    <col min="14" max="14" width="4.140625" customWidth="1"/>
    <col min="15" max="15" width="8.42578125" hidden="1" customWidth="1"/>
    <col min="16" max="16" width="8.7109375" hidden="1" customWidth="1"/>
    <col min="17" max="17" width="9.7109375" customWidth="1"/>
    <col min="18" max="18" width="4" customWidth="1"/>
    <col min="19" max="19" width="0.28515625" hidden="1" customWidth="1"/>
    <col min="20" max="20" width="8.140625" hidden="1" customWidth="1"/>
    <col min="21" max="21" width="8" customWidth="1"/>
    <col min="22" max="22" width="4.5703125" customWidth="1"/>
    <col min="23" max="23" width="0.140625" hidden="1" customWidth="1"/>
    <col min="24" max="24" width="8" hidden="1" customWidth="1"/>
    <col min="25" max="25" width="10.140625" customWidth="1"/>
    <col min="26" max="26" width="4.42578125" customWidth="1"/>
    <col min="27" max="27" width="8" hidden="1" customWidth="1"/>
    <col min="28" max="28" width="11.140625" customWidth="1"/>
    <col min="29" max="29" width="0.140625" hidden="1" customWidth="1"/>
    <col min="30" max="30" width="10.28515625" customWidth="1"/>
    <col min="31" max="31" width="9.7109375" customWidth="1"/>
  </cols>
  <sheetData>
    <row r="1" spans="1:31" x14ac:dyDescent="0.25">
      <c r="A1" s="176" t="s">
        <v>29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</row>
    <row r="2" spans="1:31" x14ac:dyDescent="0.25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</row>
    <row r="4" spans="1:31" ht="18" x14ac:dyDescent="0.25">
      <c r="A4" s="174" t="s">
        <v>57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</row>
    <row r="6" spans="1:31" x14ac:dyDescent="0.25">
      <c r="A6" s="3" t="s">
        <v>38</v>
      </c>
      <c r="B6" s="3"/>
      <c r="C6" s="3"/>
      <c r="D6" s="1"/>
      <c r="E6" s="1"/>
      <c r="F6" s="2"/>
      <c r="G6" s="1"/>
      <c r="H6" s="1"/>
      <c r="I6" s="1"/>
      <c r="J6" s="1"/>
      <c r="K6" s="1"/>
      <c r="L6" s="1"/>
      <c r="M6" s="72"/>
      <c r="N6" s="72"/>
      <c r="O6" s="72"/>
      <c r="P6" s="72"/>
      <c r="Q6" s="72"/>
      <c r="R6" s="72"/>
      <c r="S6" s="72"/>
      <c r="T6" s="72"/>
      <c r="U6" s="175" t="s">
        <v>93</v>
      </c>
      <c r="V6" s="175"/>
      <c r="W6" s="175"/>
      <c r="X6" s="175"/>
      <c r="Y6" s="175"/>
      <c r="Z6" s="175"/>
      <c r="AA6" s="175"/>
      <c r="AB6" s="175"/>
      <c r="AC6" s="175"/>
      <c r="AD6" s="175"/>
      <c r="AE6" s="175"/>
    </row>
    <row r="7" spans="1:31" x14ac:dyDescent="0.25">
      <c r="A7" s="71"/>
      <c r="B7" s="71"/>
      <c r="C7" s="71"/>
      <c r="D7" s="3"/>
      <c r="E7" s="3"/>
      <c r="F7" s="2"/>
      <c r="G7" s="3"/>
      <c r="H7" s="3"/>
      <c r="I7" s="3"/>
      <c r="J7" s="1"/>
      <c r="K7" s="1"/>
      <c r="L7" s="1"/>
      <c r="M7" s="72"/>
      <c r="N7" s="72"/>
      <c r="O7" s="72"/>
      <c r="P7" s="72"/>
      <c r="Q7" s="72"/>
      <c r="R7" s="72"/>
      <c r="S7" s="72"/>
      <c r="T7" s="72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</row>
    <row r="8" spans="1:31" x14ac:dyDescent="0.25">
      <c r="A8" s="175"/>
      <c r="B8" s="175"/>
      <c r="C8" s="175"/>
      <c r="D8" s="3"/>
      <c r="E8" s="3"/>
      <c r="F8" s="72"/>
      <c r="G8" s="72"/>
      <c r="H8" s="72"/>
      <c r="I8" s="3"/>
      <c r="J8" s="3"/>
      <c r="K8" s="3"/>
      <c r="L8" s="3"/>
      <c r="M8" s="3"/>
      <c r="N8" s="4"/>
      <c r="O8" s="4"/>
      <c r="P8" s="4"/>
      <c r="Q8" s="4"/>
      <c r="R8" s="4"/>
      <c r="S8" s="5"/>
      <c r="T8" s="5"/>
      <c r="U8" s="71" t="s">
        <v>1</v>
      </c>
      <c r="V8" s="71"/>
      <c r="W8" s="71"/>
      <c r="X8" s="71"/>
      <c r="Y8" s="71"/>
      <c r="Z8" s="71"/>
      <c r="AA8" s="72"/>
      <c r="AB8" s="72"/>
      <c r="AC8" s="72"/>
      <c r="AD8" s="71" t="s">
        <v>39</v>
      </c>
      <c r="AE8" s="71"/>
    </row>
    <row r="9" spans="1:31" x14ac:dyDescent="0.25">
      <c r="A9" s="71"/>
      <c r="B9" s="7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/>
      <c r="O9" s="5"/>
      <c r="P9" s="5"/>
      <c r="Q9" s="5"/>
      <c r="R9" s="5"/>
      <c r="S9" s="5"/>
      <c r="T9" s="5"/>
      <c r="U9" s="71"/>
      <c r="V9" s="71"/>
      <c r="W9" s="71"/>
      <c r="X9" s="71"/>
      <c r="Y9" s="71"/>
      <c r="Z9" s="71"/>
      <c r="AA9" s="72"/>
      <c r="AB9" s="72"/>
      <c r="AC9" s="72"/>
      <c r="AD9" s="71"/>
      <c r="AE9" s="71"/>
    </row>
    <row r="10" spans="1:31" ht="18" x14ac:dyDescent="0.25">
      <c r="A10" s="174" t="s">
        <v>97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</row>
    <row r="11" spans="1:31" x14ac:dyDescent="0.25">
      <c r="A11" s="71"/>
      <c r="B11" s="71"/>
      <c r="C11" s="3"/>
      <c r="D11" s="3"/>
      <c r="E11" s="3"/>
      <c r="F11" s="3"/>
      <c r="G11" s="3"/>
      <c r="H11" s="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</row>
    <row r="12" spans="1:31" x14ac:dyDescent="0.25">
      <c r="A12" s="175" t="s">
        <v>95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</row>
    <row r="13" spans="1:31" ht="15.75" thickBot="1" x14ac:dyDescent="0.3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</row>
    <row r="14" spans="1:31" ht="30" customHeight="1" thickBot="1" x14ac:dyDescent="0.3">
      <c r="A14" s="6" t="s">
        <v>40</v>
      </c>
      <c r="B14" s="7" t="s">
        <v>41</v>
      </c>
      <c r="C14" s="8" t="s">
        <v>3</v>
      </c>
      <c r="D14" s="8" t="s">
        <v>42</v>
      </c>
      <c r="E14" s="8" t="s">
        <v>4</v>
      </c>
      <c r="F14" s="9" t="s">
        <v>5</v>
      </c>
      <c r="G14" s="9" t="s">
        <v>6</v>
      </c>
      <c r="H14" s="10" t="s">
        <v>7</v>
      </c>
      <c r="I14" s="9" t="s">
        <v>8</v>
      </c>
      <c r="J14" s="8" t="s">
        <v>2</v>
      </c>
      <c r="K14" s="8" t="s">
        <v>9</v>
      </c>
      <c r="L14" s="74" t="s">
        <v>10</v>
      </c>
      <c r="M14" s="8" t="s">
        <v>10</v>
      </c>
      <c r="N14" s="8" t="s">
        <v>2</v>
      </c>
      <c r="O14" s="8"/>
      <c r="P14" s="8"/>
      <c r="Q14" s="9" t="s">
        <v>43</v>
      </c>
      <c r="R14" s="8" t="s">
        <v>2</v>
      </c>
      <c r="S14" s="8" t="s">
        <v>11</v>
      </c>
      <c r="T14" s="8"/>
      <c r="U14" s="8" t="s">
        <v>12</v>
      </c>
      <c r="V14" s="8" t="s">
        <v>2</v>
      </c>
      <c r="W14" s="9"/>
      <c r="X14" s="9"/>
      <c r="Y14" s="9" t="s">
        <v>8</v>
      </c>
      <c r="Z14" s="9" t="s">
        <v>2</v>
      </c>
      <c r="AA14" s="10" t="s">
        <v>13</v>
      </c>
      <c r="AB14" s="9" t="s">
        <v>13</v>
      </c>
      <c r="AC14" s="9" t="s">
        <v>44</v>
      </c>
      <c r="AD14" s="9" t="s">
        <v>14</v>
      </c>
      <c r="AE14" s="11" t="s">
        <v>45</v>
      </c>
    </row>
    <row r="15" spans="1:31" ht="24.75" customHeight="1" x14ac:dyDescent="0.25">
      <c r="A15" s="17">
        <v>1</v>
      </c>
      <c r="B15" s="47">
        <v>87</v>
      </c>
      <c r="C15" s="60" t="s">
        <v>98</v>
      </c>
      <c r="D15" s="18" t="s">
        <v>99</v>
      </c>
      <c r="E15" s="18"/>
      <c r="F15" s="51"/>
      <c r="G15" s="75" t="s">
        <v>16</v>
      </c>
      <c r="H15" s="84">
        <f>IF([1]Финишки!$B$4=0," ",VLOOKUP(B15,[1]Финишки!$A$4:$B$199,2,FALSE))</f>
        <v>9.0740740740740729E-3</v>
      </c>
      <c r="I15" s="85">
        <f>H15-F15</f>
        <v>9.0740740740740729E-3</v>
      </c>
      <c r="J15" s="86">
        <v>1</v>
      </c>
      <c r="K15" s="85">
        <f>IF([1]Финишки!$E$4=0," ",VLOOKUP(B15,[1]Финишки!$D$4:$E$196,2,FALSE))</f>
        <v>9.479166666666667E-3</v>
      </c>
      <c r="L15" s="87">
        <f>K15-F15</f>
        <v>9.479166666666667E-3</v>
      </c>
      <c r="M15" s="85">
        <f>IF(L15=" "," ",L15-I15)</f>
        <v>4.0509259259259404E-4</v>
      </c>
      <c r="N15" s="86">
        <v>1</v>
      </c>
      <c r="O15" s="85">
        <f>IF([1]Финишки!$H$4=0," ",VLOOKUP(B15,[1]Финишки!$G$4:$H$196,2,FALSE))</f>
        <v>2.5879629629629627E-2</v>
      </c>
      <c r="P15" s="85">
        <f>O15-F15</f>
        <v>2.5879629629629627E-2</v>
      </c>
      <c r="Q15" s="88">
        <f>IF(P15=" "," ",P15-L15)</f>
        <v>1.640046296296296E-2</v>
      </c>
      <c r="R15" s="86">
        <v>1</v>
      </c>
      <c r="S15" s="85">
        <f>IF([1]Финишки!$K$4=0," ",VLOOKUP(B15,[1]Финишки!$J$4:$K$196,2,FALSE))</f>
        <v>2.6296296296296293E-2</v>
      </c>
      <c r="T15" s="85">
        <f>S15-F15</f>
        <v>2.6296296296296293E-2</v>
      </c>
      <c r="U15" s="85">
        <f>IF(T15=" "," ",T15-P15)</f>
        <v>4.1666666666666588E-4</v>
      </c>
      <c r="V15" s="86">
        <v>1</v>
      </c>
      <c r="W15" s="89">
        <f>IF([1]Финишки!$M$4=0," ",VLOOKUP(B15,[1]Финишки!$M$4:$N$196,2,FALSE))</f>
        <v>3.1307870370370368E-2</v>
      </c>
      <c r="X15" s="89">
        <f>W15-F15</f>
        <v>3.1307870370370368E-2</v>
      </c>
      <c r="Y15" s="85">
        <f>IF(X15=" "," ",X15-T15)</f>
        <v>5.0115740740740745E-3</v>
      </c>
      <c r="Z15" s="86">
        <v>1</v>
      </c>
      <c r="AA15" s="90">
        <f>IF([1]Финишки!$M$4=0," ",VLOOKUP(B15,[1]Финишки!$M$4:$N$196,2,FALSE))</f>
        <v>3.1307870370370368E-2</v>
      </c>
      <c r="AB15" s="90">
        <f>AA15-F15</f>
        <v>3.1307870370370368E-2</v>
      </c>
      <c r="AC15" s="52">
        <f>SUM(I15+AB15)</f>
        <v>4.0381944444444443E-2</v>
      </c>
      <c r="AD15" s="19">
        <v>0</v>
      </c>
      <c r="AE15" s="16" t="s">
        <v>56</v>
      </c>
    </row>
    <row r="16" spans="1:31" ht="15.75" thickBot="1" x14ac:dyDescent="0.3">
      <c r="A16" s="25"/>
      <c r="B16" s="117"/>
      <c r="C16" s="118"/>
      <c r="D16" s="119"/>
      <c r="E16" s="119"/>
      <c r="F16" s="120"/>
      <c r="G16" s="119"/>
      <c r="H16" s="121"/>
      <c r="I16" s="121"/>
      <c r="J16" s="121"/>
      <c r="K16" s="121"/>
      <c r="L16" s="121"/>
      <c r="M16" s="121"/>
      <c r="N16" s="121"/>
      <c r="O16" s="121"/>
      <c r="P16" s="121"/>
      <c r="Q16" s="122"/>
      <c r="R16" s="122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3"/>
      <c r="AE16" s="124"/>
    </row>
    <row r="17" spans="1:31" x14ac:dyDescent="0.25">
      <c r="A17" s="35"/>
      <c r="B17" s="69"/>
      <c r="C17" s="36"/>
      <c r="D17" s="35"/>
      <c r="E17" s="35"/>
      <c r="F17" s="37"/>
      <c r="G17" s="35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39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40"/>
      <c r="AE17" s="40"/>
    </row>
    <row r="18" spans="1:31" ht="18" x14ac:dyDescent="0.25">
      <c r="A18" s="174" t="s">
        <v>100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</row>
    <row r="19" spans="1:31" x14ac:dyDescent="0.25">
      <c r="A19" s="71"/>
      <c r="B19" s="71"/>
      <c r="C19" s="3"/>
      <c r="D19" s="3"/>
      <c r="E19" s="3"/>
      <c r="F19" s="3"/>
      <c r="G19" s="3"/>
      <c r="H19" s="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</row>
    <row r="20" spans="1:31" ht="15.75" thickBot="1" x14ac:dyDescent="0.3">
      <c r="A20" s="175" t="s">
        <v>95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</row>
    <row r="21" spans="1:31" ht="28.5" customHeight="1" thickBot="1" x14ac:dyDescent="0.3">
      <c r="A21" s="6" t="s">
        <v>40</v>
      </c>
      <c r="B21" s="7" t="s">
        <v>41</v>
      </c>
      <c r="C21" s="8" t="s">
        <v>3</v>
      </c>
      <c r="D21" s="8" t="s">
        <v>42</v>
      </c>
      <c r="E21" s="8" t="s">
        <v>4</v>
      </c>
      <c r="F21" s="9" t="s">
        <v>5</v>
      </c>
      <c r="G21" s="9" t="s">
        <v>6</v>
      </c>
      <c r="H21" s="10" t="s">
        <v>7</v>
      </c>
      <c r="I21" s="9" t="s">
        <v>8</v>
      </c>
      <c r="J21" s="8" t="s">
        <v>2</v>
      </c>
      <c r="K21" s="8" t="s">
        <v>9</v>
      </c>
      <c r="L21" s="74" t="s">
        <v>10</v>
      </c>
      <c r="M21" s="8" t="s">
        <v>10</v>
      </c>
      <c r="N21" s="8" t="s">
        <v>2</v>
      </c>
      <c r="O21" s="8"/>
      <c r="P21" s="8"/>
      <c r="Q21" s="9" t="s">
        <v>43</v>
      </c>
      <c r="R21" s="8" t="s">
        <v>2</v>
      </c>
      <c r="S21" s="8" t="s">
        <v>11</v>
      </c>
      <c r="T21" s="8"/>
      <c r="U21" s="8" t="s">
        <v>12</v>
      </c>
      <c r="V21" s="8" t="s">
        <v>2</v>
      </c>
      <c r="W21" s="9"/>
      <c r="X21" s="9"/>
      <c r="Y21" s="9" t="s">
        <v>8</v>
      </c>
      <c r="Z21" s="9" t="s">
        <v>2</v>
      </c>
      <c r="AA21" s="10" t="s">
        <v>13</v>
      </c>
      <c r="AB21" s="9" t="s">
        <v>13</v>
      </c>
      <c r="AC21" s="9" t="s">
        <v>44</v>
      </c>
      <c r="AD21" s="9" t="s">
        <v>14</v>
      </c>
      <c r="AE21" s="11" t="s">
        <v>45</v>
      </c>
    </row>
    <row r="22" spans="1:31" x14ac:dyDescent="0.25">
      <c r="A22" s="12">
        <v>1</v>
      </c>
      <c r="B22" s="41">
        <v>56</v>
      </c>
      <c r="C22" s="13" t="s">
        <v>48</v>
      </c>
      <c r="D22" s="14" t="s">
        <v>19</v>
      </c>
      <c r="E22" s="14" t="s">
        <v>22</v>
      </c>
      <c r="F22" s="51"/>
      <c r="G22" s="75" t="s">
        <v>16</v>
      </c>
      <c r="H22" s="76">
        <f>IF([1]Финишки!$B$4=0," ",VLOOKUP(B22,[1]Финишки!$A$4:$B$199,2,FALSE))</f>
        <v>7.905092592592592E-3</v>
      </c>
      <c r="I22" s="77">
        <f>H22-F22</f>
        <v>7.905092592592592E-3</v>
      </c>
      <c r="J22" s="78">
        <v>1</v>
      </c>
      <c r="K22" s="77">
        <f>IF([1]Финишки!$E$4=0," ",VLOOKUP(B22,[1]Финишки!$D$4:$E$196,2,FALSE))</f>
        <v>8.1597222222222227E-3</v>
      </c>
      <c r="L22" s="79">
        <f>K22-F22</f>
        <v>8.1597222222222227E-3</v>
      </c>
      <c r="M22" s="77">
        <f>IF(L22=" "," ",L22-I22)</f>
        <v>2.5462962962963069E-4</v>
      </c>
      <c r="N22" s="78">
        <v>1</v>
      </c>
      <c r="O22" s="77">
        <f>IF([1]Финишки!$H$4=0," ",VLOOKUP(B22,[1]Финишки!$G$4:$H$196,2,FALSE))</f>
        <v>2.3714120370370368E-2</v>
      </c>
      <c r="P22" s="77">
        <f>O22-F22</f>
        <v>2.3714120370370368E-2</v>
      </c>
      <c r="Q22" s="80">
        <f>IF(P22=" "," ",P22-L22)</f>
        <v>1.5554398148148145E-2</v>
      </c>
      <c r="R22" s="78">
        <v>1</v>
      </c>
      <c r="S22" s="77">
        <f>IF([1]Финишки!$K$4=0," ",VLOOKUP(B22,[1]Финишки!$J$4:$K$196,2,FALSE))</f>
        <v>2.3969907407407409E-2</v>
      </c>
      <c r="T22" s="77">
        <f>S22-F22</f>
        <v>2.3969907407407409E-2</v>
      </c>
      <c r="U22" s="77">
        <f>IF(T22=" "," ",T22-P22)</f>
        <v>2.5578703703704048E-4</v>
      </c>
      <c r="V22" s="78">
        <v>1</v>
      </c>
      <c r="W22" s="81">
        <f>IF([1]Финишки!$M$4=0," ",VLOOKUP(B22,[1]Финишки!$M$4:$N$196,2,FALSE))</f>
        <v>2.7916666666666669E-2</v>
      </c>
      <c r="X22" s="81">
        <f>W22-F22</f>
        <v>2.7916666666666669E-2</v>
      </c>
      <c r="Y22" s="77">
        <f>IF(X22=" "," ",X22-T22)</f>
        <v>3.946759259259261E-3</v>
      </c>
      <c r="Z22" s="78">
        <v>1</v>
      </c>
      <c r="AA22" s="82">
        <f>IF([1]Финишки!$M$4=0," ",VLOOKUP(B22,[1]Финишки!$M$4:$N$196,2,FALSE))</f>
        <v>2.7916666666666669E-2</v>
      </c>
      <c r="AB22" s="82">
        <f>AA22-F22</f>
        <v>2.7916666666666669E-2</v>
      </c>
      <c r="AC22" s="46">
        <f>SUM(I22+AB22)</f>
        <v>3.5821759259259262E-2</v>
      </c>
      <c r="AD22" s="19">
        <v>0</v>
      </c>
      <c r="AE22" s="24" t="s">
        <v>56</v>
      </c>
    </row>
    <row r="23" spans="1:31" x14ac:dyDescent="0.25">
      <c r="A23" s="17">
        <v>2</v>
      </c>
      <c r="B23" s="47">
        <v>11</v>
      </c>
      <c r="C23" s="60" t="s">
        <v>18</v>
      </c>
      <c r="D23" s="61" t="s">
        <v>19</v>
      </c>
      <c r="E23" s="62" t="s">
        <v>22</v>
      </c>
      <c r="F23" s="51"/>
      <c r="G23" s="75" t="s">
        <v>16</v>
      </c>
      <c r="H23" s="84">
        <f>IF([1]Финишки!$B$4=0," ",VLOOKUP(B23,[1]Финишки!$A$4:$B$199,2,FALSE))</f>
        <v>9.6643518518518511E-3</v>
      </c>
      <c r="I23" s="85">
        <f>H23-F23</f>
        <v>9.6643518518518511E-3</v>
      </c>
      <c r="J23" s="86">
        <v>2</v>
      </c>
      <c r="K23" s="85">
        <f>IF([1]Финишки!$E$4=0," ",VLOOKUP(B23,[1]Финишки!$D$4:$E$196,2,FALSE))</f>
        <v>1.0208333333333333E-2</v>
      </c>
      <c r="L23" s="87">
        <f>K23-F23</f>
        <v>1.0208333333333333E-2</v>
      </c>
      <c r="M23" s="85">
        <f>IF(L23=" "," ",L23-I23)</f>
        <v>5.4398148148148209E-4</v>
      </c>
      <c r="N23" s="86">
        <v>2</v>
      </c>
      <c r="O23" s="85">
        <f>IF([1]Финишки!$H$4=0," ",VLOOKUP(B23,[1]Финишки!$G$4:$H$196,2,FALSE))</f>
        <v>2.5891203703703704E-2</v>
      </c>
      <c r="P23" s="85">
        <f>O23-F23</f>
        <v>2.5891203703703704E-2</v>
      </c>
      <c r="Q23" s="88">
        <f>IF(P23=" "," ",P23-L23)</f>
        <v>1.5682870370370371E-2</v>
      </c>
      <c r="R23" s="86">
        <v>2</v>
      </c>
      <c r="S23" s="85">
        <f>IF([1]Финишки!$K$4=0," ",VLOOKUP(B23,[1]Финишки!$J$4:$K$196,2,FALSE))</f>
        <v>2.6585648148148146E-2</v>
      </c>
      <c r="T23" s="85">
        <f>S23-F23</f>
        <v>2.6585648148148146E-2</v>
      </c>
      <c r="U23" s="85">
        <f>IF(T23=" "," ",T23-P23)</f>
        <v>6.9444444444444198E-4</v>
      </c>
      <c r="V23" s="86">
        <v>2</v>
      </c>
      <c r="W23" s="89">
        <f>IF([1]Финишки!$M$4=0," ",VLOOKUP(B23,[1]Финишки!$M$4:$N$196,2,FALSE))</f>
        <v>3.2326388888888884E-2</v>
      </c>
      <c r="X23" s="89">
        <f>W23-F23</f>
        <v>3.2326388888888884E-2</v>
      </c>
      <c r="Y23" s="85">
        <f>IF(X23=" "," ",X23-T23)</f>
        <v>5.7407407407407372E-3</v>
      </c>
      <c r="Z23" s="86">
        <v>2</v>
      </c>
      <c r="AA23" s="90">
        <f>IF([1]Финишки!$M$4=0," ",VLOOKUP(B23,[1]Финишки!$M$4:$N$196,2,FALSE))</f>
        <v>3.2326388888888884E-2</v>
      </c>
      <c r="AB23" s="90">
        <f>AA23-F23</f>
        <v>3.2326388888888884E-2</v>
      </c>
      <c r="AC23" s="52">
        <f>SUM(I23+AB23)</f>
        <v>4.1990740740740731E-2</v>
      </c>
      <c r="AD23" s="19">
        <f>AB23-AB22</f>
        <v>4.4097222222222142E-3</v>
      </c>
      <c r="AE23" s="24" t="s">
        <v>56</v>
      </c>
    </row>
    <row r="24" spans="1:31" ht="15.75" thickBot="1" x14ac:dyDescent="0.3">
      <c r="A24" s="25"/>
      <c r="B24" s="26"/>
      <c r="C24" s="27"/>
      <c r="D24" s="28"/>
      <c r="E24" s="28"/>
      <c r="F24" s="29"/>
      <c r="G24" s="30"/>
      <c r="H24" s="91"/>
      <c r="I24" s="92"/>
      <c r="J24" s="32"/>
      <c r="K24" s="92"/>
      <c r="L24" s="93"/>
      <c r="M24" s="94"/>
      <c r="N24" s="32"/>
      <c r="O24" s="92"/>
      <c r="P24" s="92"/>
      <c r="Q24" s="95"/>
      <c r="R24" s="32"/>
      <c r="S24" s="92"/>
      <c r="T24" s="92"/>
      <c r="U24" s="92"/>
      <c r="V24" s="32"/>
      <c r="W24" s="96"/>
      <c r="X24" s="96"/>
      <c r="Y24" s="92"/>
      <c r="Z24" s="32"/>
      <c r="AA24" s="33"/>
      <c r="AB24" s="33"/>
      <c r="AC24" s="33"/>
      <c r="AD24" s="31"/>
      <c r="AE24" s="34"/>
    </row>
    <row r="25" spans="1:31" x14ac:dyDescent="0.25">
      <c r="A25" s="35"/>
      <c r="B25" s="100"/>
      <c r="C25" s="101"/>
      <c r="D25" s="102"/>
      <c r="E25" s="102"/>
      <c r="F25" s="103"/>
      <c r="G25" s="104"/>
      <c r="H25" s="105"/>
      <c r="I25" s="106"/>
      <c r="J25" s="107"/>
      <c r="K25" s="106"/>
      <c r="L25" s="108"/>
      <c r="M25" s="109"/>
      <c r="N25" s="107"/>
      <c r="O25" s="106"/>
      <c r="P25" s="106"/>
      <c r="Q25" s="110"/>
      <c r="R25" s="107"/>
      <c r="S25" s="106"/>
      <c r="T25" s="106"/>
      <c r="U25" s="106"/>
      <c r="V25" s="107"/>
      <c r="W25" s="111"/>
      <c r="X25" s="111"/>
      <c r="Y25" s="106"/>
      <c r="Z25" s="107"/>
      <c r="AA25" s="112"/>
      <c r="AB25" s="112"/>
      <c r="AC25" s="112"/>
      <c r="AD25" s="113"/>
      <c r="AE25" s="114"/>
    </row>
    <row r="26" spans="1:31" x14ac:dyDescent="0.25">
      <c r="A26" s="35"/>
      <c r="B26" s="100"/>
      <c r="C26" s="101"/>
      <c r="D26" s="102"/>
      <c r="E26" s="102"/>
      <c r="F26" s="103"/>
      <c r="G26" s="104"/>
      <c r="H26" s="105"/>
      <c r="I26" s="106"/>
      <c r="J26" s="107"/>
      <c r="K26" s="106"/>
      <c r="L26" s="108"/>
      <c r="M26" s="109"/>
      <c r="N26" s="107"/>
      <c r="O26" s="106"/>
      <c r="P26" s="106"/>
      <c r="Q26" s="110"/>
      <c r="R26" s="107"/>
      <c r="S26" s="106"/>
      <c r="T26" s="106"/>
      <c r="U26" s="106"/>
      <c r="V26" s="107"/>
      <c r="W26" s="111"/>
      <c r="X26" s="111"/>
      <c r="Y26" s="106"/>
      <c r="Z26" s="107"/>
      <c r="AA26" s="112"/>
      <c r="AB26" s="112"/>
      <c r="AC26" s="112"/>
      <c r="AD26" s="113"/>
      <c r="AE26" s="114"/>
    </row>
    <row r="27" spans="1:31" x14ac:dyDescent="0.25">
      <c r="A27" s="35"/>
      <c r="B27" s="100"/>
      <c r="C27" s="101"/>
      <c r="D27" s="102"/>
      <c r="E27" s="102"/>
      <c r="F27" s="103"/>
      <c r="G27" s="104"/>
      <c r="H27" s="105"/>
      <c r="I27" s="106"/>
      <c r="J27" s="107"/>
      <c r="K27" s="106"/>
      <c r="L27" s="108"/>
      <c r="M27" s="109"/>
      <c r="N27" s="107"/>
      <c r="O27" s="106"/>
      <c r="P27" s="106"/>
      <c r="Q27" s="110"/>
      <c r="R27" s="107"/>
      <c r="S27" s="106"/>
      <c r="T27" s="106"/>
      <c r="U27" s="106"/>
      <c r="V27" s="107"/>
      <c r="W27" s="111"/>
      <c r="X27" s="111"/>
      <c r="Y27" s="106"/>
      <c r="Z27" s="107"/>
      <c r="AA27" s="112"/>
      <c r="AB27" s="112"/>
      <c r="AC27" s="112"/>
      <c r="AD27" s="113"/>
      <c r="AE27" s="114"/>
    </row>
    <row r="28" spans="1:31" x14ac:dyDescent="0.25">
      <c r="A28" s="35"/>
      <c r="B28" s="69"/>
      <c r="C28" s="71" t="s">
        <v>50</v>
      </c>
      <c r="D28" s="35"/>
      <c r="E28" s="35"/>
      <c r="F28" s="37"/>
      <c r="H28" s="38"/>
      <c r="I28" s="127" t="s">
        <v>51</v>
      </c>
      <c r="J28" s="38"/>
      <c r="K28" s="38"/>
      <c r="L28" s="38"/>
      <c r="M28" s="38"/>
      <c r="N28" s="38"/>
      <c r="O28" s="38"/>
      <c r="P28" s="38"/>
      <c r="Q28" s="39"/>
      <c r="R28" s="39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40"/>
      <c r="AE28" s="40"/>
    </row>
    <row r="29" spans="1:31" x14ac:dyDescent="0.25">
      <c r="A29" s="35"/>
      <c r="B29" s="69"/>
      <c r="C29" s="71"/>
      <c r="D29" s="35"/>
      <c r="E29" s="35"/>
      <c r="F29" s="37"/>
      <c r="G29" s="127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3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40"/>
      <c r="AE29" s="40"/>
    </row>
    <row r="30" spans="1:31" x14ac:dyDescent="0.25">
      <c r="A30" s="35"/>
      <c r="B30" s="69"/>
      <c r="C30" s="71"/>
      <c r="D30" s="35"/>
      <c r="E30" s="35"/>
      <c r="F30" s="37"/>
      <c r="G30" s="127"/>
      <c r="H30" s="38"/>
      <c r="I30" s="38"/>
      <c r="J30" s="38"/>
      <c r="K30" s="38"/>
      <c r="L30" s="38"/>
      <c r="M30" s="38"/>
      <c r="N30" s="38"/>
      <c r="O30" s="38"/>
      <c r="P30" s="38"/>
      <c r="Q30" s="39"/>
      <c r="R30" s="39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40"/>
      <c r="AE30" s="40"/>
    </row>
    <row r="31" spans="1:31" x14ac:dyDescent="0.25">
      <c r="A31" s="35"/>
      <c r="B31" s="69"/>
      <c r="C31" s="35"/>
      <c r="D31" s="35"/>
      <c r="E31" s="35"/>
      <c r="F31" s="37"/>
      <c r="G31" s="127"/>
      <c r="H31" s="38"/>
      <c r="I31" s="38"/>
      <c r="J31" s="38"/>
      <c r="K31" s="38"/>
      <c r="L31" s="38"/>
      <c r="M31" s="38"/>
      <c r="N31" s="38"/>
      <c r="O31" s="38"/>
      <c r="P31" s="38"/>
      <c r="Q31" s="39"/>
      <c r="R31" s="39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40"/>
      <c r="AE31" s="40"/>
    </row>
    <row r="32" spans="1:31" x14ac:dyDescent="0.25">
      <c r="A32" s="35"/>
      <c r="B32" s="69"/>
      <c r="C32" s="71" t="s">
        <v>52</v>
      </c>
      <c r="D32" s="35"/>
      <c r="E32" s="35"/>
      <c r="F32" s="37"/>
      <c r="G32" s="196"/>
      <c r="H32" s="38"/>
      <c r="I32" s="127" t="s">
        <v>92</v>
      </c>
      <c r="J32" s="38"/>
      <c r="K32" s="38"/>
      <c r="L32" s="38"/>
      <c r="M32" s="38"/>
      <c r="N32" s="38"/>
      <c r="O32" s="38"/>
      <c r="P32" s="38"/>
      <c r="Q32" s="39"/>
      <c r="R32" s="39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40"/>
      <c r="AE32" s="40"/>
    </row>
    <row r="33" spans="1:31" x14ac:dyDescent="0.25">
      <c r="A33" s="35"/>
      <c r="B33" s="69"/>
      <c r="C33" s="35"/>
      <c r="D33" s="35"/>
      <c r="E33" s="35"/>
      <c r="F33" s="37"/>
      <c r="G33" s="127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9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40"/>
      <c r="AE33" s="40"/>
    </row>
    <row r="34" spans="1:31" x14ac:dyDescent="0.25">
      <c r="A34" s="35"/>
      <c r="B34" s="69"/>
      <c r="C34" s="36"/>
      <c r="D34" s="35"/>
      <c r="E34" s="35"/>
      <c r="F34" s="37"/>
      <c r="G34" s="35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39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40"/>
      <c r="AE34" s="40"/>
    </row>
    <row r="35" spans="1:31" x14ac:dyDescent="0.25">
      <c r="A35" s="114"/>
      <c r="B35" s="100"/>
      <c r="C35" s="101"/>
      <c r="D35" s="102"/>
      <c r="E35" s="102"/>
      <c r="F35" s="103"/>
      <c r="G35" s="104"/>
      <c r="H35" s="128"/>
      <c r="I35" s="113"/>
      <c r="J35" s="107"/>
      <c r="K35" s="113"/>
      <c r="L35" s="113"/>
      <c r="M35" s="129"/>
      <c r="N35" s="107"/>
      <c r="O35" s="113"/>
      <c r="P35" s="113"/>
      <c r="Q35" s="130"/>
      <c r="R35" s="107"/>
      <c r="S35" s="113"/>
      <c r="T35" s="113"/>
      <c r="U35" s="113"/>
      <c r="V35" s="107"/>
      <c r="W35" s="130"/>
      <c r="X35" s="113"/>
      <c r="Y35" s="113"/>
      <c r="Z35" s="107"/>
      <c r="AA35" s="112"/>
      <c r="AB35" s="112"/>
      <c r="AC35" s="112"/>
      <c r="AD35" s="113"/>
      <c r="AE35" s="114"/>
    </row>
    <row r="36" spans="1:31" x14ac:dyDescent="0.25">
      <c r="A36" s="114"/>
      <c r="B36" s="100"/>
      <c r="C36" s="101"/>
      <c r="D36" s="102"/>
      <c r="E36" s="102"/>
      <c r="F36" s="103"/>
      <c r="G36" s="104"/>
      <c r="H36" s="128"/>
      <c r="I36" s="113"/>
      <c r="J36" s="107"/>
      <c r="K36" s="113"/>
      <c r="L36" s="113"/>
      <c r="M36" s="129"/>
      <c r="N36" s="107"/>
      <c r="O36" s="113"/>
      <c r="P36" s="113"/>
      <c r="Q36" s="130"/>
      <c r="R36" s="107"/>
      <c r="S36" s="113"/>
      <c r="T36" s="113"/>
      <c r="U36" s="113"/>
      <c r="V36" s="107"/>
      <c r="W36" s="130"/>
      <c r="X36" s="113"/>
      <c r="Y36" s="113"/>
      <c r="Z36" s="107"/>
      <c r="AA36" s="112"/>
      <c r="AB36" s="112"/>
      <c r="AC36" s="112"/>
      <c r="AD36" s="113"/>
      <c r="AE36" s="114"/>
    </row>
    <row r="37" spans="1:31" x14ac:dyDescent="0.25">
      <c r="A37" s="114"/>
      <c r="B37" s="100"/>
      <c r="C37" s="101"/>
      <c r="D37" s="102"/>
      <c r="E37" s="102"/>
      <c r="F37" s="103"/>
      <c r="G37" s="104"/>
      <c r="H37" s="128"/>
      <c r="I37" s="113"/>
      <c r="J37" s="107"/>
      <c r="K37" s="113"/>
      <c r="L37" s="113"/>
      <c r="M37" s="129"/>
      <c r="N37" s="107"/>
      <c r="O37" s="113"/>
      <c r="P37" s="113"/>
      <c r="Q37" s="130"/>
      <c r="R37" s="107"/>
      <c r="S37" s="113"/>
      <c r="T37" s="113"/>
      <c r="U37" s="113"/>
      <c r="V37" s="107"/>
      <c r="W37" s="130"/>
      <c r="X37" s="113"/>
      <c r="Y37" s="113"/>
      <c r="Z37" s="107"/>
      <c r="AA37" s="112"/>
      <c r="AB37" s="112"/>
      <c r="AC37" s="112"/>
      <c r="AD37" s="113"/>
      <c r="AE37" s="114"/>
    </row>
    <row r="38" spans="1:31" x14ac:dyDescent="0.25">
      <c r="A38" s="114"/>
      <c r="B38" s="100"/>
      <c r="C38" s="101"/>
      <c r="D38" s="102"/>
      <c r="E38" s="102"/>
      <c r="F38" s="103"/>
      <c r="G38" s="104"/>
      <c r="H38" s="128"/>
      <c r="I38" s="113"/>
      <c r="J38" s="107"/>
      <c r="K38" s="113"/>
      <c r="L38" s="113"/>
      <c r="M38" s="129"/>
      <c r="N38" s="107"/>
      <c r="O38" s="113"/>
      <c r="P38" s="113"/>
      <c r="Q38" s="130"/>
      <c r="R38" s="107"/>
      <c r="S38" s="113"/>
      <c r="T38" s="113"/>
      <c r="U38" s="113"/>
      <c r="V38" s="107"/>
      <c r="W38" s="130"/>
      <c r="X38" s="113"/>
      <c r="Y38" s="113"/>
      <c r="Z38" s="107"/>
      <c r="AA38" s="112"/>
      <c r="AB38" s="112"/>
      <c r="AC38" s="112"/>
      <c r="AD38" s="113"/>
      <c r="AE38" s="114"/>
    </row>
    <row r="39" spans="1:31" x14ac:dyDescent="0.25">
      <c r="A39" s="114"/>
      <c r="B39" s="100"/>
      <c r="C39" s="101"/>
      <c r="D39" s="102"/>
      <c r="E39" s="102"/>
      <c r="F39" s="103"/>
      <c r="G39" s="104"/>
      <c r="H39" s="128"/>
      <c r="I39" s="113"/>
      <c r="J39" s="107"/>
      <c r="K39" s="113"/>
      <c r="L39" s="113"/>
      <c r="M39" s="129"/>
      <c r="N39" s="107"/>
      <c r="O39" s="113"/>
      <c r="P39" s="113"/>
      <c r="Q39" s="130"/>
      <c r="R39" s="107"/>
      <c r="S39" s="113"/>
      <c r="T39" s="113"/>
      <c r="U39" s="113"/>
      <c r="V39" s="107"/>
      <c r="W39" s="130"/>
      <c r="X39" s="113"/>
      <c r="Y39" s="113"/>
      <c r="Z39" s="107"/>
      <c r="AA39" s="112"/>
      <c r="AB39" s="112"/>
      <c r="AC39" s="112"/>
      <c r="AD39" s="113"/>
      <c r="AE39" s="114"/>
    </row>
    <row r="40" spans="1:31" x14ac:dyDescent="0.25">
      <c r="A40" s="114"/>
      <c r="B40" s="100"/>
      <c r="C40" s="101"/>
      <c r="D40" s="102"/>
      <c r="E40" s="102"/>
      <c r="F40" s="103"/>
      <c r="G40" s="104"/>
      <c r="H40" s="128"/>
      <c r="I40" s="113"/>
      <c r="J40" s="107"/>
      <c r="K40" s="113"/>
      <c r="L40" s="113"/>
      <c r="M40" s="129"/>
      <c r="N40" s="107"/>
      <c r="O40" s="113"/>
      <c r="P40" s="113"/>
      <c r="Q40" s="130"/>
      <c r="R40" s="107"/>
      <c r="S40" s="113"/>
      <c r="T40" s="113"/>
      <c r="U40" s="113"/>
      <c r="V40" s="107"/>
      <c r="W40" s="130"/>
      <c r="X40" s="113"/>
      <c r="Y40" s="113"/>
      <c r="Z40" s="107"/>
      <c r="AA40" s="112"/>
      <c r="AB40" s="112"/>
      <c r="AC40" s="112"/>
      <c r="AD40" s="113"/>
      <c r="AE40" s="114"/>
    </row>
    <row r="41" spans="1:31" x14ac:dyDescent="0.25">
      <c r="A41" s="114"/>
      <c r="B41" s="100"/>
      <c r="C41" s="101"/>
      <c r="D41" s="102"/>
      <c r="E41" s="102"/>
      <c r="F41" s="103"/>
      <c r="G41" s="104"/>
      <c r="H41" s="128"/>
      <c r="I41" s="113"/>
      <c r="J41" s="107"/>
      <c r="K41" s="113"/>
      <c r="L41" s="113"/>
      <c r="M41" s="129"/>
      <c r="N41" s="107"/>
      <c r="O41" s="113"/>
      <c r="P41" s="113"/>
      <c r="Q41" s="130"/>
      <c r="R41" s="107"/>
      <c r="S41" s="113"/>
      <c r="T41" s="113"/>
      <c r="U41" s="113"/>
      <c r="V41" s="107"/>
      <c r="W41" s="130"/>
      <c r="X41" s="113"/>
      <c r="Y41" s="113"/>
      <c r="Z41" s="107"/>
      <c r="AA41" s="112"/>
      <c r="AB41" s="112"/>
      <c r="AC41" s="112"/>
      <c r="AD41" s="113"/>
      <c r="AE41" s="114"/>
    </row>
    <row r="42" spans="1:31" x14ac:dyDescent="0.25">
      <c r="A42" s="114"/>
      <c r="B42" s="100"/>
      <c r="C42" s="101"/>
      <c r="D42" s="102"/>
      <c r="E42" s="102"/>
      <c r="F42" s="103"/>
      <c r="G42" s="104"/>
      <c r="H42" s="128"/>
      <c r="I42" s="113"/>
      <c r="J42" s="107"/>
      <c r="K42" s="113"/>
      <c r="L42" s="113"/>
      <c r="M42" s="129"/>
      <c r="N42" s="107"/>
      <c r="O42" s="113"/>
      <c r="P42" s="113"/>
      <c r="Q42" s="130"/>
      <c r="R42" s="107"/>
      <c r="S42" s="113"/>
      <c r="T42" s="113"/>
      <c r="U42" s="113"/>
      <c r="V42" s="107"/>
      <c r="W42" s="130"/>
      <c r="X42" s="113"/>
      <c r="Y42" s="113"/>
      <c r="Z42" s="107"/>
      <c r="AA42" s="112"/>
      <c r="AB42" s="112"/>
      <c r="AC42" s="112"/>
      <c r="AD42" s="113"/>
      <c r="AE42" s="114"/>
    </row>
  </sheetData>
  <mergeCells count="10">
    <mergeCell ref="A10:AE10"/>
    <mergeCell ref="A12:AE12"/>
    <mergeCell ref="A18:AE18"/>
    <mergeCell ref="A20:AE20"/>
    <mergeCell ref="U6:AE6"/>
    <mergeCell ref="U7:AE7"/>
    <mergeCell ref="A1:AE1"/>
    <mergeCell ref="A2:AE2"/>
    <mergeCell ref="A4:AE4"/>
    <mergeCell ref="A8:C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opLeftCell="A16" zoomScale="90" zoomScaleNormal="90" workbookViewId="0">
      <selection activeCell="A26" sqref="A26:XFD30"/>
    </sheetView>
  </sheetViews>
  <sheetFormatPr defaultRowHeight="15" x14ac:dyDescent="0.25"/>
  <cols>
    <col min="1" max="1" width="6.140625" customWidth="1"/>
    <col min="2" max="2" width="7" style="55" customWidth="1"/>
    <col min="3" max="3" width="23.7109375" customWidth="1"/>
    <col min="4" max="4" width="7" customWidth="1"/>
    <col min="5" max="5" width="7.140625" customWidth="1"/>
    <col min="6" max="6" width="1.140625" style="56" hidden="1" customWidth="1"/>
    <col min="7" max="7" width="27.5703125" customWidth="1"/>
    <col min="8" max="8" width="1.28515625" hidden="1" customWidth="1"/>
    <col min="9" max="9" width="8.42578125" customWidth="1"/>
    <col min="10" max="10" width="6" customWidth="1"/>
    <col min="11" max="11" width="7.85546875" hidden="1" customWidth="1"/>
    <col min="12" max="12" width="7" hidden="1" customWidth="1"/>
    <col min="13" max="13" width="7.140625" customWidth="1"/>
    <col min="14" max="14" width="4" customWidth="1"/>
    <col min="15" max="15" width="0.140625" hidden="1" customWidth="1"/>
    <col min="16" max="16" width="8.85546875" hidden="1" customWidth="1"/>
    <col min="17" max="17" width="8.42578125" customWidth="1"/>
    <col min="18" max="18" width="3.140625" customWidth="1"/>
    <col min="19" max="19" width="2.85546875" hidden="1" customWidth="1"/>
    <col min="20" max="20" width="3.85546875" hidden="1" customWidth="1"/>
    <col min="21" max="21" width="6.140625" customWidth="1"/>
    <col min="22" max="22" width="4.140625" customWidth="1"/>
    <col min="23" max="23" width="0.28515625" hidden="1" customWidth="1"/>
    <col min="24" max="24" width="0.140625" hidden="1" customWidth="1"/>
    <col min="25" max="25" width="8.140625" customWidth="1"/>
    <col min="26" max="26" width="3.42578125" customWidth="1"/>
    <col min="27" max="27" width="8" hidden="1" customWidth="1"/>
    <col min="28" max="28" width="8.85546875" customWidth="1"/>
    <col min="29" max="29" width="8.5703125" hidden="1" customWidth="1"/>
    <col min="30" max="30" width="10.28515625" customWidth="1"/>
    <col min="31" max="31" width="9.7109375" customWidth="1"/>
  </cols>
  <sheetData>
    <row r="1" spans="1:31" x14ac:dyDescent="0.25">
      <c r="A1" s="176" t="s">
        <v>29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</row>
    <row r="2" spans="1:31" x14ac:dyDescent="0.25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</row>
    <row r="4" spans="1:31" ht="18" x14ac:dyDescent="0.25">
      <c r="A4" s="174" t="s">
        <v>37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</row>
    <row r="5" spans="1:31" ht="18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31" x14ac:dyDescent="0.25">
      <c r="A6" s="3" t="s">
        <v>38</v>
      </c>
      <c r="B6" s="3"/>
      <c r="C6" s="3"/>
      <c r="D6" s="1"/>
      <c r="E6" s="1"/>
      <c r="F6" s="2"/>
      <c r="G6" s="1"/>
      <c r="H6" s="1"/>
      <c r="I6" s="1"/>
      <c r="J6" s="1"/>
      <c r="K6" s="1"/>
      <c r="L6" s="1"/>
      <c r="M6" s="72"/>
      <c r="N6" s="72"/>
      <c r="O6" s="72"/>
      <c r="P6" s="72"/>
      <c r="Q6" s="72"/>
      <c r="R6" s="72"/>
      <c r="S6" s="72"/>
      <c r="T6" s="72"/>
      <c r="U6" s="175" t="s">
        <v>93</v>
      </c>
      <c r="V6" s="175"/>
      <c r="W6" s="175"/>
      <c r="X6" s="175"/>
      <c r="Y6" s="175"/>
      <c r="Z6" s="175"/>
      <c r="AA6" s="175"/>
      <c r="AB6" s="175"/>
      <c r="AC6" s="175"/>
      <c r="AD6" s="175"/>
      <c r="AE6" s="175"/>
    </row>
    <row r="7" spans="1:31" x14ac:dyDescent="0.25">
      <c r="A7" s="71"/>
      <c r="B7" s="71"/>
      <c r="C7" s="71"/>
      <c r="D7" s="3"/>
      <c r="E7" s="3"/>
      <c r="F7" s="2"/>
      <c r="G7" s="3"/>
      <c r="H7" s="3"/>
      <c r="I7" s="3"/>
      <c r="J7" s="1"/>
      <c r="K7" s="1"/>
      <c r="L7" s="1"/>
      <c r="M7" s="72"/>
      <c r="N7" s="72"/>
      <c r="O7" s="72"/>
      <c r="P7" s="72"/>
      <c r="Q7" s="72"/>
      <c r="R7" s="72"/>
      <c r="S7" s="72"/>
      <c r="T7" s="72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</row>
    <row r="8" spans="1:31" x14ac:dyDescent="0.25">
      <c r="A8" s="175"/>
      <c r="B8" s="175"/>
      <c r="C8" s="175"/>
      <c r="D8" s="3"/>
      <c r="E8" s="3"/>
      <c r="F8" s="72"/>
      <c r="G8" s="72"/>
      <c r="H8" s="72"/>
      <c r="I8" s="3"/>
      <c r="J8" s="3"/>
      <c r="K8" s="3"/>
      <c r="L8" s="3"/>
      <c r="M8" s="3"/>
      <c r="N8" s="4"/>
      <c r="O8" s="4"/>
      <c r="P8" s="4"/>
      <c r="Q8" s="4"/>
      <c r="R8" s="4"/>
      <c r="S8" s="5"/>
      <c r="T8" s="5"/>
      <c r="U8" s="71" t="s">
        <v>1</v>
      </c>
      <c r="V8" s="71"/>
      <c r="W8" s="71"/>
      <c r="X8" s="71"/>
      <c r="Y8" s="71"/>
      <c r="Z8" s="71"/>
      <c r="AA8" s="72"/>
      <c r="AB8" s="72"/>
      <c r="AC8" s="72"/>
      <c r="AD8" s="71" t="s">
        <v>39</v>
      </c>
      <c r="AE8" s="71"/>
    </row>
    <row r="9" spans="1:31" x14ac:dyDescent="0.25">
      <c r="A9" s="71"/>
      <c r="B9" s="7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7"/>
      <c r="O9" s="57"/>
      <c r="P9" s="57"/>
      <c r="Q9" s="57"/>
      <c r="R9" s="57"/>
      <c r="S9" s="57"/>
      <c r="T9" s="57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1:31" ht="18" x14ac:dyDescent="0.25">
      <c r="A10" s="174" t="s">
        <v>23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</row>
    <row r="11" spans="1:31" x14ac:dyDescent="0.25">
      <c r="A11" s="71"/>
      <c r="B11" s="71"/>
      <c r="C11" s="3"/>
      <c r="D11" s="3"/>
      <c r="E11" s="3"/>
      <c r="F11" s="3"/>
      <c r="G11" s="3"/>
      <c r="H11" s="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</row>
    <row r="12" spans="1:31" ht="21" customHeight="1" thickBot="1" x14ac:dyDescent="0.3">
      <c r="A12" s="175" t="s">
        <v>95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</row>
    <row r="13" spans="1:31" ht="33" customHeight="1" thickBot="1" x14ac:dyDescent="0.3">
      <c r="A13" s="6" t="s">
        <v>40</v>
      </c>
      <c r="B13" s="7" t="s">
        <v>41</v>
      </c>
      <c r="C13" s="8" t="s">
        <v>3</v>
      </c>
      <c r="D13" s="8" t="s">
        <v>42</v>
      </c>
      <c r="E13" s="8" t="s">
        <v>4</v>
      </c>
      <c r="F13" s="9" t="s">
        <v>5</v>
      </c>
      <c r="G13" s="9" t="s">
        <v>6</v>
      </c>
      <c r="H13" s="10" t="s">
        <v>7</v>
      </c>
      <c r="I13" s="9" t="s">
        <v>8</v>
      </c>
      <c r="J13" s="8" t="s">
        <v>2</v>
      </c>
      <c r="K13" s="8" t="s">
        <v>9</v>
      </c>
      <c r="L13" s="74" t="s">
        <v>10</v>
      </c>
      <c r="M13" s="8" t="s">
        <v>10</v>
      </c>
      <c r="N13" s="8" t="s">
        <v>2</v>
      </c>
      <c r="O13" s="8"/>
      <c r="P13" s="8"/>
      <c r="Q13" s="9" t="s">
        <v>43</v>
      </c>
      <c r="R13" s="8" t="s">
        <v>2</v>
      </c>
      <c r="S13" s="8" t="s">
        <v>11</v>
      </c>
      <c r="T13" s="8"/>
      <c r="U13" s="8" t="s">
        <v>12</v>
      </c>
      <c r="V13" s="8" t="s">
        <v>2</v>
      </c>
      <c r="W13" s="9"/>
      <c r="X13" s="9"/>
      <c r="Y13" s="9" t="s">
        <v>8</v>
      </c>
      <c r="Z13" s="9" t="s">
        <v>2</v>
      </c>
      <c r="AA13" s="10" t="s">
        <v>13</v>
      </c>
      <c r="AB13" s="9" t="s">
        <v>13</v>
      </c>
      <c r="AC13" s="9" t="s">
        <v>44</v>
      </c>
      <c r="AD13" s="9" t="s">
        <v>14</v>
      </c>
      <c r="AE13" s="11" t="s">
        <v>45</v>
      </c>
    </row>
    <row r="14" spans="1:31" x14ac:dyDescent="0.25">
      <c r="A14" s="12">
        <v>1</v>
      </c>
      <c r="B14" s="41">
        <v>47</v>
      </c>
      <c r="C14" s="13" t="s">
        <v>30</v>
      </c>
      <c r="D14" s="14" t="s">
        <v>25</v>
      </c>
      <c r="E14" s="14" t="s">
        <v>32</v>
      </c>
      <c r="F14" s="45">
        <v>0</v>
      </c>
      <c r="G14" s="131" t="s">
        <v>16</v>
      </c>
      <c r="H14" s="43">
        <f>IF([1]Финишки!$B$4=0," ",VLOOKUP(B14,[1]Финишки!$A$4:$B$199,2,FALSE))</f>
        <v>7.6087962962962967E-3</v>
      </c>
      <c r="I14" s="42">
        <f t="shared" ref="I14:I22" si="0">H14-F14</f>
        <v>7.6087962962962967E-3</v>
      </c>
      <c r="J14" s="132">
        <v>1</v>
      </c>
      <c r="K14" s="42">
        <f>IF([1]Финишки!$E$4=0," ",VLOOKUP(B14,[1]Финишки!$D$4:$E$196,2,FALSE))</f>
        <v>7.951388888888888E-3</v>
      </c>
      <c r="L14" s="133">
        <f t="shared" ref="L14:L22" si="1">K14-F14</f>
        <v>7.951388888888888E-3</v>
      </c>
      <c r="M14" s="42">
        <f t="shared" ref="M14:M22" si="2">IF(L14=" "," ",L14-I14)</f>
        <v>3.4259259259259139E-4</v>
      </c>
      <c r="N14" s="44">
        <v>1</v>
      </c>
      <c r="O14" s="42">
        <f>IF([1]Финишки!$H$4=0," ",VLOOKUP(B14,[1]Финишки!$G$4:$H$196,2,FALSE))</f>
        <v>2.3252314814814812E-2</v>
      </c>
      <c r="P14" s="42">
        <f t="shared" ref="P14:P22" si="3">O14-F14</f>
        <v>2.3252314814814812E-2</v>
      </c>
      <c r="Q14" s="45">
        <f t="shared" ref="Q14:Q22" si="4">IF(P14=" "," ",P14-L14)</f>
        <v>1.5300925925925924E-2</v>
      </c>
      <c r="R14" s="44">
        <v>3</v>
      </c>
      <c r="S14" s="42">
        <f>IF([1]Финишки!$K$4=0," ",VLOOKUP(B14,[1]Финишки!$J$4:$K$196,2,FALSE))</f>
        <v>2.361111111111111E-2</v>
      </c>
      <c r="T14" s="42">
        <f t="shared" ref="T14:T22" si="5">S14-F14</f>
        <v>2.361111111111111E-2</v>
      </c>
      <c r="U14" s="42">
        <f t="shared" ref="U14:U22" si="6">IF(T14=" "," ",T14-P14)</f>
        <v>3.5879629629629803E-4</v>
      </c>
      <c r="V14" s="44">
        <v>6</v>
      </c>
      <c r="W14" s="63">
        <f>IF([1]Финишки!$M$4=0," ",VLOOKUP(B14,[1]Финишки!$M$4:$N$196,2,FALSE))</f>
        <v>2.7430555555555555E-2</v>
      </c>
      <c r="X14" s="63">
        <f t="shared" ref="X14:X22" si="7">W14-F14</f>
        <v>2.7430555555555555E-2</v>
      </c>
      <c r="Y14" s="42">
        <f t="shared" ref="Y14:Y22" si="8">IF(X14=" "," ",X14-T14)</f>
        <v>3.8194444444444448E-3</v>
      </c>
      <c r="Z14" s="44">
        <v>1</v>
      </c>
      <c r="AA14" s="46">
        <f>IF([1]Финишки!$M$4=0," ",VLOOKUP(B14,[1]Финишки!$M$4:$N$196,2,FALSE))</f>
        <v>2.7430555555555555E-2</v>
      </c>
      <c r="AB14" s="134">
        <f t="shared" ref="AB14:AB22" si="9">AA14-F14</f>
        <v>2.7430555555555555E-2</v>
      </c>
      <c r="AC14" s="82">
        <f t="shared" ref="AC14:AC20" si="10">SUM(I14+AB14)</f>
        <v>3.5039351851851849E-2</v>
      </c>
      <c r="AD14" s="15">
        <v>0</v>
      </c>
      <c r="AE14" s="24" t="s">
        <v>56</v>
      </c>
    </row>
    <row r="15" spans="1:31" x14ac:dyDescent="0.25">
      <c r="A15" s="17">
        <v>2</v>
      </c>
      <c r="B15" s="135">
        <v>91</v>
      </c>
      <c r="C15" s="65" t="s">
        <v>24</v>
      </c>
      <c r="D15" s="66" t="s">
        <v>25</v>
      </c>
      <c r="E15" s="116" t="s">
        <v>22</v>
      </c>
      <c r="F15" s="51">
        <v>0</v>
      </c>
      <c r="G15" s="75" t="s">
        <v>16</v>
      </c>
      <c r="H15" s="49">
        <f>IF([1]Финишки!$B$4=0," ",VLOOKUP(B15,[1]Финишки!$A$4:$B$199,2,FALSE))</f>
        <v>7.8993055555555552E-3</v>
      </c>
      <c r="I15" s="48">
        <f t="shared" si="0"/>
        <v>7.8993055555555552E-3</v>
      </c>
      <c r="J15" s="136">
        <v>2</v>
      </c>
      <c r="K15" s="48">
        <f>IF([1]Финишки!$E$4=0," ",VLOOKUP(B15,[1]Финишки!$D$4:$E$196,2,FALSE))</f>
        <v>8.2870370370370372E-3</v>
      </c>
      <c r="L15" s="126">
        <f t="shared" si="1"/>
        <v>8.2870370370370372E-3</v>
      </c>
      <c r="M15" s="48">
        <f t="shared" si="2"/>
        <v>3.8773148148148195E-4</v>
      </c>
      <c r="N15" s="50">
        <v>3</v>
      </c>
      <c r="O15" s="48">
        <f>IF([1]Финишки!$H$4=0," ",VLOOKUP(B15,[1]Финишки!$G$4:$H$196,2,FALSE))</f>
        <v>2.3721064814814813E-2</v>
      </c>
      <c r="P15" s="48">
        <f t="shared" si="3"/>
        <v>2.3721064814814813E-2</v>
      </c>
      <c r="Q15" s="51">
        <f t="shared" si="4"/>
        <v>1.5434027777777776E-2</v>
      </c>
      <c r="R15" s="50">
        <v>5</v>
      </c>
      <c r="S15" s="48">
        <f>IF([1]Финишки!$K$4=0," ",VLOOKUP(B15,[1]Финишки!$J$4:$K$196,2,FALSE))</f>
        <v>2.4155092592592589E-2</v>
      </c>
      <c r="T15" s="48">
        <f t="shared" si="5"/>
        <v>2.4155092592592589E-2</v>
      </c>
      <c r="U15" s="48">
        <f t="shared" si="6"/>
        <v>4.3402777777777624E-4</v>
      </c>
      <c r="V15" s="50">
        <v>7</v>
      </c>
      <c r="W15" s="53">
        <f>IF([1]Финишки!$M$4=0," ",VLOOKUP(B15,[1]Финишки!$M$4:$N$196,2,FALSE))</f>
        <v>2.8009259259259262E-2</v>
      </c>
      <c r="X15" s="53">
        <f t="shared" si="7"/>
        <v>2.8009259259259262E-2</v>
      </c>
      <c r="Y15" s="48">
        <f t="shared" si="8"/>
        <v>3.8541666666666724E-3</v>
      </c>
      <c r="Z15" s="50">
        <v>2</v>
      </c>
      <c r="AA15" s="52">
        <f>IF([1]Финишки!$M$4=0," ",VLOOKUP(B15,[1]Финишки!$M$4:$N$196,2,FALSE))</f>
        <v>2.8009259259259262E-2</v>
      </c>
      <c r="AB15" s="70">
        <f t="shared" si="9"/>
        <v>2.8009259259259262E-2</v>
      </c>
      <c r="AC15" s="52">
        <f>SUM(I15+AB15)</f>
        <v>3.5908564814814817E-2</v>
      </c>
      <c r="AD15" s="19">
        <f>AB15-AB14</f>
        <v>5.7870370370370627E-4</v>
      </c>
      <c r="AE15" s="24" t="s">
        <v>56</v>
      </c>
    </row>
    <row r="16" spans="1:31" x14ac:dyDescent="0.25">
      <c r="A16" s="17">
        <v>3</v>
      </c>
      <c r="B16" s="47">
        <v>90</v>
      </c>
      <c r="C16" s="137" t="s">
        <v>26</v>
      </c>
      <c r="D16" s="138" t="s">
        <v>25</v>
      </c>
      <c r="E16" s="139" t="s">
        <v>22</v>
      </c>
      <c r="F16" s="51">
        <v>0</v>
      </c>
      <c r="G16" s="140" t="s">
        <v>16</v>
      </c>
      <c r="H16" s="49">
        <f>IF([1]Финишки!$B$4=0," ",VLOOKUP(B16,[1]Финишки!$A$4:$B$199,2,FALSE))</f>
        <v>7.9861111111111122E-3</v>
      </c>
      <c r="I16" s="48">
        <f t="shared" si="0"/>
        <v>7.9861111111111122E-3</v>
      </c>
      <c r="J16" s="136">
        <v>3</v>
      </c>
      <c r="K16" s="48">
        <f>IF([1]Финишки!$E$4=0," ",VLOOKUP(B16,[1]Финишки!$D$4:$E$196,2,FALSE))</f>
        <v>8.3912037037037045E-3</v>
      </c>
      <c r="L16" s="126">
        <f t="shared" si="1"/>
        <v>8.3912037037037045E-3</v>
      </c>
      <c r="M16" s="48">
        <f t="shared" si="2"/>
        <v>4.0509259259259231E-4</v>
      </c>
      <c r="N16" s="50">
        <v>4</v>
      </c>
      <c r="O16" s="48">
        <f>IF([1]Финишки!$H$4=0," ",VLOOKUP(B16,[1]Финишки!$G$4:$H$196,2,FALSE))</f>
        <v>2.3633101851851853E-2</v>
      </c>
      <c r="P16" s="48">
        <f t="shared" si="3"/>
        <v>2.3633101851851853E-2</v>
      </c>
      <c r="Q16" s="51">
        <f t="shared" si="4"/>
        <v>1.5241898148148149E-2</v>
      </c>
      <c r="R16" s="50">
        <v>2</v>
      </c>
      <c r="S16" s="48">
        <f>IF([1]Финишки!$K$4=0," ",VLOOKUP(B16,[1]Финишки!$J$4:$K$196,2,FALSE))</f>
        <v>2.3981481481481479E-2</v>
      </c>
      <c r="T16" s="48">
        <f t="shared" si="5"/>
        <v>2.3981481481481479E-2</v>
      </c>
      <c r="U16" s="48">
        <f t="shared" si="6"/>
        <v>3.4837962962962557E-4</v>
      </c>
      <c r="V16" s="50">
        <v>4</v>
      </c>
      <c r="W16" s="53">
        <f>IF([1]Финишки!$M$4=0," ",VLOOKUP(B16,[1]Финишки!$M$4:$N$196,2,FALSE))</f>
        <v>2.8240740740740736E-2</v>
      </c>
      <c r="X16" s="53">
        <f t="shared" si="7"/>
        <v>2.8240740740740736E-2</v>
      </c>
      <c r="Y16" s="48">
        <f t="shared" si="8"/>
        <v>4.2592592592592578E-3</v>
      </c>
      <c r="Z16" s="50">
        <v>4</v>
      </c>
      <c r="AA16" s="52">
        <f>IF([1]Финишки!$M$4=0," ",VLOOKUP(B16,[1]Финишки!$M$4:$N$196,2,FALSE))</f>
        <v>2.8240740740740736E-2</v>
      </c>
      <c r="AB16" s="70">
        <f t="shared" si="9"/>
        <v>2.8240740740740736E-2</v>
      </c>
      <c r="AC16" s="52">
        <f t="shared" si="10"/>
        <v>3.622685185185185E-2</v>
      </c>
      <c r="AD16" s="19">
        <f>AB16-AB14</f>
        <v>8.1018518518518115E-4</v>
      </c>
      <c r="AE16" s="24" t="s">
        <v>56</v>
      </c>
    </row>
    <row r="17" spans="1:31" x14ac:dyDescent="0.25">
      <c r="A17" s="141">
        <v>4</v>
      </c>
      <c r="B17" s="135">
        <v>61</v>
      </c>
      <c r="C17" s="142" t="s">
        <v>53</v>
      </c>
      <c r="D17" s="138" t="s">
        <v>54</v>
      </c>
      <c r="E17" s="143"/>
      <c r="F17" s="51">
        <v>0</v>
      </c>
      <c r="G17" s="140" t="s">
        <v>16</v>
      </c>
      <c r="H17" s="49">
        <f>IF([1]Финишки!$B$4=0," ",VLOOKUP(B17,[1]Финишки!$A$4:$B$199,2,FALSE))</f>
        <v>8.1666666666666676E-3</v>
      </c>
      <c r="I17" s="48">
        <f t="shared" si="0"/>
        <v>8.1666666666666676E-3</v>
      </c>
      <c r="J17" s="136">
        <v>5</v>
      </c>
      <c r="K17" s="48">
        <f>IF([1]Финишки!$E$4=0," ",VLOOKUP(B17,[1]Финишки!$D$4:$E$196,2,FALSE))</f>
        <v>8.5763888888888886E-3</v>
      </c>
      <c r="L17" s="126">
        <f t="shared" si="1"/>
        <v>8.5763888888888886E-3</v>
      </c>
      <c r="M17" s="48">
        <f t="shared" si="2"/>
        <v>4.0972222222222104E-4</v>
      </c>
      <c r="N17" s="50">
        <v>5</v>
      </c>
      <c r="O17" s="48">
        <f>IF([1]Финишки!$H$4=0," ",VLOOKUP(B17,[1]Финишки!$G$4:$H$196,2,FALSE))</f>
        <v>2.351736111111111E-2</v>
      </c>
      <c r="P17" s="48">
        <f t="shared" si="3"/>
        <v>2.351736111111111E-2</v>
      </c>
      <c r="Q17" s="51">
        <f t="shared" si="4"/>
        <v>1.4940972222222222E-2</v>
      </c>
      <c r="R17" s="50">
        <v>1</v>
      </c>
      <c r="S17" s="48">
        <f>IF([1]Финишки!$K$4=0," ",VLOOKUP(B17,[1]Финишки!$J$4:$K$196,2,FALSE))</f>
        <v>2.3842592592592596E-2</v>
      </c>
      <c r="T17" s="48">
        <f t="shared" si="5"/>
        <v>2.3842592592592596E-2</v>
      </c>
      <c r="U17" s="48">
        <f t="shared" si="6"/>
        <v>3.2523148148148537E-4</v>
      </c>
      <c r="V17" s="50">
        <v>2</v>
      </c>
      <c r="W17" s="53">
        <f>IF([1]Финишки!$M$4=0," ",VLOOKUP(B17,[1]Финишки!$M$4:$N$196,2,FALSE))</f>
        <v>2.8414351851851847E-2</v>
      </c>
      <c r="X17" s="53">
        <f t="shared" si="7"/>
        <v>2.8414351851851847E-2</v>
      </c>
      <c r="Y17" s="48">
        <f t="shared" si="8"/>
        <v>4.5717592592592511E-3</v>
      </c>
      <c r="Z17" s="50">
        <v>7</v>
      </c>
      <c r="AA17" s="52">
        <f>IF([1]Финишки!$M$4=0," ",VLOOKUP(B17,[1]Финишки!$M$4:$N$196,2,FALSE))</f>
        <v>2.8414351851851847E-2</v>
      </c>
      <c r="AB17" s="70">
        <f t="shared" si="9"/>
        <v>2.8414351851851847E-2</v>
      </c>
      <c r="AC17" s="52">
        <f t="shared" si="10"/>
        <v>3.6581018518518513E-2</v>
      </c>
      <c r="AD17" s="19">
        <f>AB17-AB14</f>
        <v>9.8379629629629164E-4</v>
      </c>
      <c r="AE17" s="24" t="s">
        <v>56</v>
      </c>
    </row>
    <row r="18" spans="1:31" x14ac:dyDescent="0.25">
      <c r="A18" s="141">
        <v>5</v>
      </c>
      <c r="B18" s="135">
        <v>65</v>
      </c>
      <c r="C18" s="142" t="s">
        <v>101</v>
      </c>
      <c r="D18" s="145" t="s">
        <v>102</v>
      </c>
      <c r="E18" s="143"/>
      <c r="F18" s="51">
        <v>0</v>
      </c>
      <c r="G18" s="146" t="s">
        <v>16</v>
      </c>
      <c r="H18" s="49">
        <f>IF([1]Финишки!$B$4=0," ",VLOOKUP(B18,[1]Финишки!$A$4:$B$199,2,FALSE))</f>
        <v>8.1423611111111106E-3</v>
      </c>
      <c r="I18" s="48">
        <f t="shared" si="0"/>
        <v>8.1423611111111106E-3</v>
      </c>
      <c r="J18" s="136">
        <v>4</v>
      </c>
      <c r="K18" s="48">
        <f>IF([1]Финишки!$E$4=0," ",VLOOKUP(B18,[1]Финишки!$D$4:$E$196,2,FALSE))</f>
        <v>8.5879629629629622E-3</v>
      </c>
      <c r="L18" s="126">
        <f t="shared" si="1"/>
        <v>8.5879629629629622E-3</v>
      </c>
      <c r="M18" s="48">
        <f t="shared" si="2"/>
        <v>4.4560185185185154E-4</v>
      </c>
      <c r="N18" s="50">
        <v>7</v>
      </c>
      <c r="O18" s="48">
        <f>IF([1]Финишки!$H$4=0," ",VLOOKUP(B18,[1]Финишки!$G$4:$H$196,2,FALSE))</f>
        <v>2.4922453703703704E-2</v>
      </c>
      <c r="P18" s="48">
        <f t="shared" si="3"/>
        <v>2.4922453703703704E-2</v>
      </c>
      <c r="Q18" s="51">
        <f t="shared" si="4"/>
        <v>1.633449074074074E-2</v>
      </c>
      <c r="R18" s="50">
        <v>9</v>
      </c>
      <c r="S18" s="48">
        <f>IF([1]Финишки!$K$4=0," ",VLOOKUP(B18,[1]Финишки!$J$4:$K$196,2,FALSE))</f>
        <v>2.5266203703703704E-2</v>
      </c>
      <c r="T18" s="48">
        <f t="shared" si="5"/>
        <v>2.5266203703703704E-2</v>
      </c>
      <c r="U18" s="48">
        <f t="shared" si="6"/>
        <v>3.4375000000000031E-4</v>
      </c>
      <c r="V18" s="50">
        <v>3</v>
      </c>
      <c r="W18" s="53">
        <f>IF([1]Финишки!$M$4=0," ",VLOOKUP(B18,[1]Финишки!$M$4:$N$196,2,FALSE))</f>
        <v>2.9328703703703704E-2</v>
      </c>
      <c r="X18" s="53">
        <f t="shared" si="7"/>
        <v>2.9328703703703704E-2</v>
      </c>
      <c r="Y18" s="48">
        <f t="shared" si="8"/>
        <v>4.0625000000000001E-3</v>
      </c>
      <c r="Z18" s="50">
        <v>3</v>
      </c>
      <c r="AA18" s="52">
        <f>IF([1]Финишки!$M$4=0," ",VLOOKUP(B18,[1]Финишки!$M$4:$N$196,2,FALSE))</f>
        <v>2.9328703703703704E-2</v>
      </c>
      <c r="AB18" s="70">
        <f t="shared" si="9"/>
        <v>2.9328703703703704E-2</v>
      </c>
      <c r="AC18" s="52">
        <f t="shared" si="10"/>
        <v>3.7471064814814811E-2</v>
      </c>
      <c r="AD18" s="19">
        <f>AB18-AB14</f>
        <v>1.8981481481481488E-3</v>
      </c>
      <c r="AE18" s="24" t="s">
        <v>56</v>
      </c>
    </row>
    <row r="19" spans="1:31" x14ac:dyDescent="0.25">
      <c r="A19" s="141">
        <v>6</v>
      </c>
      <c r="B19" s="47">
        <v>92</v>
      </c>
      <c r="C19" s="142" t="s">
        <v>103</v>
      </c>
      <c r="D19" s="145" t="s">
        <v>28</v>
      </c>
      <c r="E19" s="143" t="s">
        <v>22</v>
      </c>
      <c r="F19" s="51">
        <v>0</v>
      </c>
      <c r="G19" s="146" t="s">
        <v>16</v>
      </c>
      <c r="H19" s="49">
        <f>IF([1]Финишки!$B$4=0," ",VLOOKUP(B19,[1]Финишки!$A$4:$B$199,2,FALSE))</f>
        <v>8.3796296296296292E-3</v>
      </c>
      <c r="I19" s="48">
        <f t="shared" si="0"/>
        <v>8.3796296296296292E-3</v>
      </c>
      <c r="J19" s="136">
        <v>6</v>
      </c>
      <c r="K19" s="48">
        <f>IF([1]Финишки!$E$4=0," ",VLOOKUP(B19,[1]Финишки!$D$4:$E$196,2,FALSE))</f>
        <v>8.7615740740740744E-3</v>
      </c>
      <c r="L19" s="126">
        <f t="shared" si="1"/>
        <v>8.7615740740740744E-3</v>
      </c>
      <c r="M19" s="48">
        <f t="shared" si="2"/>
        <v>3.8194444444444517E-4</v>
      </c>
      <c r="N19" s="50">
        <v>2</v>
      </c>
      <c r="O19" s="48">
        <f>IF([1]Финишки!$H$4=0," ",VLOOKUP(B19,[1]Финишки!$G$4:$H$196,2,FALSE))</f>
        <v>2.4874999999999998E-2</v>
      </c>
      <c r="P19" s="48">
        <f t="shared" si="3"/>
        <v>2.4874999999999998E-2</v>
      </c>
      <c r="Q19" s="51">
        <f t="shared" si="4"/>
        <v>1.6113425925925923E-2</v>
      </c>
      <c r="R19" s="50">
        <v>8</v>
      </c>
      <c r="S19" s="48">
        <f>IF([1]Финишки!$K$4=0," ",VLOOKUP(B19,[1]Финишки!$J$4:$K$196,2,FALSE))</f>
        <v>2.5150462962962961E-2</v>
      </c>
      <c r="T19" s="48">
        <f t="shared" si="5"/>
        <v>2.5150462962962961E-2</v>
      </c>
      <c r="U19" s="48">
        <f t="shared" si="6"/>
        <v>2.7546296296296346E-4</v>
      </c>
      <c r="V19" s="50">
        <v>1</v>
      </c>
      <c r="W19" s="53">
        <f>IF([1]Финишки!$M$4=0," ",VLOOKUP(B19,[1]Финишки!$M$4:$N$196,2,FALSE))</f>
        <v>2.9490740740740744E-2</v>
      </c>
      <c r="X19" s="53">
        <f t="shared" si="7"/>
        <v>2.9490740740740744E-2</v>
      </c>
      <c r="Y19" s="48">
        <f t="shared" si="8"/>
        <v>4.3402777777777832E-3</v>
      </c>
      <c r="Z19" s="50">
        <v>5</v>
      </c>
      <c r="AA19" s="52">
        <f>IF([1]Финишки!$M$4=0," ",VLOOKUP(B19,[1]Финишки!$M$4:$N$196,2,FALSE))</f>
        <v>2.9490740740740744E-2</v>
      </c>
      <c r="AB19" s="70">
        <f t="shared" si="9"/>
        <v>2.9490740740740744E-2</v>
      </c>
      <c r="AC19" s="52">
        <f t="shared" si="10"/>
        <v>3.7870370370370374E-2</v>
      </c>
      <c r="AD19" s="19">
        <f>AB19-AB14</f>
        <v>2.0601851851851892E-3</v>
      </c>
      <c r="AE19" s="24" t="s">
        <v>56</v>
      </c>
    </row>
    <row r="20" spans="1:31" x14ac:dyDescent="0.25">
      <c r="A20" s="141">
        <v>7</v>
      </c>
      <c r="B20" s="135">
        <v>93</v>
      </c>
      <c r="C20" s="142" t="s">
        <v>49</v>
      </c>
      <c r="D20" s="145" t="s">
        <v>28</v>
      </c>
      <c r="E20" s="143" t="s">
        <v>22</v>
      </c>
      <c r="F20" s="51"/>
      <c r="G20" s="146" t="s">
        <v>16</v>
      </c>
      <c r="H20" s="49">
        <f>IF([1]Финишки!$B$4=0," ",VLOOKUP(B20,[1]Финишки!$A$4:$B$199,2,FALSE))</f>
        <v>8.4224537037037046E-3</v>
      </c>
      <c r="I20" s="48">
        <f t="shared" si="0"/>
        <v>8.4224537037037046E-3</v>
      </c>
      <c r="J20" s="136">
        <v>7</v>
      </c>
      <c r="K20" s="48">
        <f>IF([1]Финишки!$E$4=0," ",VLOOKUP(B20,[1]Финишки!$D$4:$E$196,2,FALSE))</f>
        <v>8.8541666666666664E-3</v>
      </c>
      <c r="L20" s="126">
        <f t="shared" si="1"/>
        <v>8.8541666666666664E-3</v>
      </c>
      <c r="M20" s="48">
        <f t="shared" si="2"/>
        <v>4.3171296296296187E-4</v>
      </c>
      <c r="N20" s="50">
        <v>6</v>
      </c>
      <c r="O20" s="48">
        <f>IF([1]Финишки!$H$4=0," ",VLOOKUP(B20,[1]Финишки!$G$4:$H$196,2,FALSE))</f>
        <v>2.4898148148148145E-2</v>
      </c>
      <c r="P20" s="48">
        <f t="shared" si="3"/>
        <v>2.4898148148148145E-2</v>
      </c>
      <c r="Q20" s="51">
        <f t="shared" si="4"/>
        <v>1.6043981481481479E-2</v>
      </c>
      <c r="R20" s="50">
        <v>7</v>
      </c>
      <c r="S20" s="48">
        <f>IF([1]Финишки!$K$4=0," ",VLOOKUP(B20,[1]Финишки!$J$4:$K$196,2,FALSE))</f>
        <v>2.525462962962963E-2</v>
      </c>
      <c r="T20" s="48">
        <f t="shared" si="5"/>
        <v>2.525462962962963E-2</v>
      </c>
      <c r="U20" s="48">
        <f t="shared" si="6"/>
        <v>3.564814814814854E-4</v>
      </c>
      <c r="V20" s="50">
        <v>5</v>
      </c>
      <c r="W20" s="53">
        <f>IF([1]Финишки!$M$4=0," ",VLOOKUP(B20,[1]Финишки!$M$4:$N$196,2,FALSE))</f>
        <v>2.9629629629629627E-2</v>
      </c>
      <c r="X20" s="53">
        <f t="shared" si="7"/>
        <v>2.9629629629629627E-2</v>
      </c>
      <c r="Y20" s="48">
        <f t="shared" si="8"/>
        <v>4.3749999999999969E-3</v>
      </c>
      <c r="Z20" s="50">
        <v>6</v>
      </c>
      <c r="AA20" s="52">
        <f>IF([1]Финишки!$M$4=0," ",VLOOKUP(B20,[1]Финишки!$M$4:$N$196,2,FALSE))</f>
        <v>2.9629629629629627E-2</v>
      </c>
      <c r="AB20" s="70">
        <f t="shared" si="9"/>
        <v>2.9629629629629627E-2</v>
      </c>
      <c r="AC20" s="52">
        <f t="shared" si="10"/>
        <v>3.8052083333333334E-2</v>
      </c>
      <c r="AD20" s="19">
        <f>AB20-AB14</f>
        <v>2.199074074074072E-3</v>
      </c>
      <c r="AE20" s="24" t="s">
        <v>56</v>
      </c>
    </row>
    <row r="21" spans="1:31" x14ac:dyDescent="0.25">
      <c r="A21" s="141">
        <v>8</v>
      </c>
      <c r="B21" s="135">
        <v>94</v>
      </c>
      <c r="C21" s="142" t="s">
        <v>31</v>
      </c>
      <c r="D21" s="145" t="s">
        <v>27</v>
      </c>
      <c r="E21" s="143" t="s">
        <v>32</v>
      </c>
      <c r="F21" s="51">
        <v>0</v>
      </c>
      <c r="G21" s="146" t="s">
        <v>16</v>
      </c>
      <c r="H21" s="49">
        <f>IF([1]Финишки!$B$4=0," ",VLOOKUP(B21,[1]Финишки!$A$4:$B$199,2,FALSE))</f>
        <v>9.0393518518518522E-3</v>
      </c>
      <c r="I21" s="48">
        <f t="shared" si="0"/>
        <v>9.0393518518518522E-3</v>
      </c>
      <c r="J21" s="136">
        <v>8</v>
      </c>
      <c r="K21" s="48">
        <f>IF([1]Финишки!$E$4=0," ",VLOOKUP(B21,[1]Финишки!$D$4:$E$196,2,FALSE))</f>
        <v>9.5023148148148159E-3</v>
      </c>
      <c r="L21" s="126">
        <f t="shared" si="1"/>
        <v>9.5023148148148159E-3</v>
      </c>
      <c r="M21" s="48">
        <f t="shared" si="2"/>
        <v>4.6296296296296363E-4</v>
      </c>
      <c r="N21" s="50">
        <v>8</v>
      </c>
      <c r="O21" s="48">
        <f>IF([1]Финишки!$H$4=0," ",VLOOKUP(B21,[1]Финишки!$G$4:$H$196,2,FALSE))</f>
        <v>2.4806712962962964E-2</v>
      </c>
      <c r="P21" s="48">
        <f t="shared" si="3"/>
        <v>2.4806712962962964E-2</v>
      </c>
      <c r="Q21" s="51">
        <f t="shared" si="4"/>
        <v>1.5304398148148149E-2</v>
      </c>
      <c r="R21" s="50">
        <v>4</v>
      </c>
      <c r="S21" s="48">
        <f>IF([1]Финишки!$K$4=0," ",VLOOKUP(B21,[1]Финишки!$J$4:$K$196,2,FALSE))</f>
        <v>2.5243055555555557E-2</v>
      </c>
      <c r="T21" s="48">
        <f t="shared" si="5"/>
        <v>2.5243055555555557E-2</v>
      </c>
      <c r="U21" s="48">
        <f t="shared" si="6"/>
        <v>4.3634259259259234E-4</v>
      </c>
      <c r="V21" s="50">
        <v>8</v>
      </c>
      <c r="W21" s="53">
        <f>IF([1]Финишки!$M$4=0," ",VLOOKUP(B21,[1]Финишки!$M$4:$N$196,2,FALSE))</f>
        <v>3.1099537037037037E-2</v>
      </c>
      <c r="X21" s="53">
        <f t="shared" si="7"/>
        <v>3.1099537037037037E-2</v>
      </c>
      <c r="Y21" s="48">
        <f t="shared" si="8"/>
        <v>5.8564814814814799E-3</v>
      </c>
      <c r="Z21" s="50">
        <v>9</v>
      </c>
      <c r="AA21" s="52">
        <f>IF([1]Финишки!$M$4=0," ",VLOOKUP(B21,[1]Финишки!$M$4:$N$196,2,FALSE))</f>
        <v>3.1099537037037037E-2</v>
      </c>
      <c r="AB21" s="70">
        <f t="shared" si="9"/>
        <v>3.1099537037037037E-2</v>
      </c>
      <c r="AC21" s="52">
        <f>SUM(I21+AB21)</f>
        <v>4.0138888888888891E-2</v>
      </c>
      <c r="AD21" s="19">
        <f>AB21-AB15</f>
        <v>3.0902777777777751E-3</v>
      </c>
      <c r="AE21" s="24" t="s">
        <v>56</v>
      </c>
    </row>
    <row r="22" spans="1:31" x14ac:dyDescent="0.25">
      <c r="A22" s="197">
        <v>9</v>
      </c>
      <c r="B22" s="47">
        <v>60</v>
      </c>
      <c r="C22" s="180" t="s">
        <v>104</v>
      </c>
      <c r="D22" s="18" t="s">
        <v>105</v>
      </c>
      <c r="E22" s="18"/>
      <c r="F22" s="51">
        <v>0</v>
      </c>
      <c r="G22" s="59" t="s">
        <v>16</v>
      </c>
      <c r="H22" s="49">
        <f>IF([1]Финишки!$B$4=0," ",VLOOKUP(B22,[1]Финишки!$A$4:$B$199,2,FALSE))</f>
        <v>9.6238425925925918E-3</v>
      </c>
      <c r="I22" s="48">
        <f t="shared" si="0"/>
        <v>9.6238425925925918E-3</v>
      </c>
      <c r="J22" s="136">
        <v>9</v>
      </c>
      <c r="K22" s="48">
        <f>IF([1]Финишки!$E$4=0," ",VLOOKUP(B22,[1]Финишки!$D$4:$E$196,2,FALSE))</f>
        <v>1.019675925925926E-2</v>
      </c>
      <c r="L22" s="126">
        <f t="shared" si="1"/>
        <v>1.019675925925926E-2</v>
      </c>
      <c r="M22" s="48">
        <f t="shared" si="2"/>
        <v>5.7291666666666775E-4</v>
      </c>
      <c r="N22" s="50">
        <v>9</v>
      </c>
      <c r="O22" s="48">
        <f>IF([1]Финишки!$H$4=0," ",VLOOKUP(B22,[1]Финишки!$G$4:$H$196,2,FALSE))</f>
        <v>2.5914351851851855E-2</v>
      </c>
      <c r="P22" s="48">
        <f t="shared" si="3"/>
        <v>2.5914351851851855E-2</v>
      </c>
      <c r="Q22" s="51">
        <f t="shared" si="4"/>
        <v>1.5717592592592596E-2</v>
      </c>
      <c r="R22" s="50">
        <v>6</v>
      </c>
      <c r="S22" s="48">
        <f>IF([1]Финишки!$K$4=0," ",VLOOKUP(B22,[1]Финишки!$J$4:$K$196,2,FALSE))</f>
        <v>2.6446759259259264E-2</v>
      </c>
      <c r="T22" s="48">
        <f t="shared" si="5"/>
        <v>2.6446759259259264E-2</v>
      </c>
      <c r="U22" s="48">
        <f t="shared" si="6"/>
        <v>5.3240740740740852E-4</v>
      </c>
      <c r="V22" s="50">
        <v>9</v>
      </c>
      <c r="W22" s="53">
        <f>IF([1]Финишки!$M$4=0," ",VLOOKUP(B22,[1]Финишки!$M$4:$N$196,2,FALSE))</f>
        <v>3.1354166666666662E-2</v>
      </c>
      <c r="X22" s="53">
        <f t="shared" si="7"/>
        <v>3.1354166666666662E-2</v>
      </c>
      <c r="Y22" s="48">
        <f t="shared" si="8"/>
        <v>4.9074074074073985E-3</v>
      </c>
      <c r="Z22" s="50">
        <v>8</v>
      </c>
      <c r="AA22" s="52">
        <f>IF([1]Финишки!$M$4=0," ",VLOOKUP(B22,[1]Финишки!$M$4:$N$196,2,FALSE))</f>
        <v>3.1354166666666662E-2</v>
      </c>
      <c r="AB22" s="70">
        <f t="shared" si="9"/>
        <v>3.1354166666666662E-2</v>
      </c>
      <c r="AC22" s="52">
        <f>SUM(I22+AB22)</f>
        <v>4.0978009259259256E-2</v>
      </c>
      <c r="AD22" s="19">
        <f>AB22-AB14</f>
        <v>3.9236111111111069E-3</v>
      </c>
      <c r="AE22" s="20" t="s">
        <v>56</v>
      </c>
    </row>
    <row r="23" spans="1:31" ht="15.75" thickBot="1" x14ac:dyDescent="0.3">
      <c r="A23" s="147"/>
      <c r="B23" s="148"/>
      <c r="C23" s="149"/>
      <c r="D23" s="150"/>
      <c r="E23" s="150"/>
      <c r="F23" s="151"/>
      <c r="G23" s="152"/>
      <c r="H23" s="153"/>
      <c r="I23" s="154"/>
      <c r="J23" s="155"/>
      <c r="K23" s="154"/>
      <c r="L23" s="154"/>
      <c r="M23" s="156"/>
      <c r="N23" s="155"/>
      <c r="O23" s="154"/>
      <c r="P23" s="154"/>
      <c r="Q23" s="157"/>
      <c r="R23" s="155"/>
      <c r="S23" s="154"/>
      <c r="T23" s="154"/>
      <c r="U23" s="154"/>
      <c r="V23" s="155"/>
      <c r="W23" s="157"/>
      <c r="X23" s="154"/>
      <c r="Y23" s="154"/>
      <c r="Z23" s="155"/>
      <c r="AA23" s="158"/>
      <c r="AB23" s="158"/>
      <c r="AC23" s="158"/>
      <c r="AD23" s="154"/>
      <c r="AE23" s="159"/>
    </row>
    <row r="25" spans="1:31" x14ac:dyDescent="0.25">
      <c r="B25"/>
      <c r="F25"/>
    </row>
    <row r="26" spans="1:31" x14ac:dyDescent="0.25">
      <c r="A26" s="35"/>
      <c r="B26" s="69"/>
      <c r="C26" s="71" t="s">
        <v>50</v>
      </c>
      <c r="D26" s="35"/>
      <c r="E26" s="35"/>
      <c r="F26" s="37"/>
      <c r="H26" s="38"/>
      <c r="I26" s="127" t="s">
        <v>51</v>
      </c>
      <c r="J26" s="38"/>
      <c r="K26" s="38"/>
      <c r="L26" s="38"/>
      <c r="M26" s="38"/>
      <c r="N26" s="38"/>
      <c r="O26" s="38"/>
      <c r="P26" s="38"/>
      <c r="Q26" s="39"/>
      <c r="R26" s="39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40"/>
      <c r="AE26" s="40"/>
    </row>
    <row r="27" spans="1:31" x14ac:dyDescent="0.25">
      <c r="A27" s="35"/>
      <c r="B27" s="69"/>
      <c r="C27" s="71"/>
      <c r="D27" s="35"/>
      <c r="E27" s="35"/>
      <c r="F27" s="37"/>
      <c r="G27" s="127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39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40"/>
      <c r="AE27" s="40"/>
    </row>
    <row r="28" spans="1:31" x14ac:dyDescent="0.25">
      <c r="A28" s="35"/>
      <c r="B28" s="69"/>
      <c r="C28" s="71"/>
      <c r="D28" s="35"/>
      <c r="E28" s="35"/>
      <c r="F28" s="37"/>
      <c r="G28" s="127"/>
      <c r="H28" s="38"/>
      <c r="I28" s="38"/>
      <c r="J28" s="38"/>
      <c r="K28" s="38"/>
      <c r="L28" s="38"/>
      <c r="M28" s="38"/>
      <c r="N28" s="38"/>
      <c r="O28" s="38"/>
      <c r="P28" s="38"/>
      <c r="Q28" s="39"/>
      <c r="R28" s="39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40"/>
      <c r="AE28" s="40"/>
    </row>
    <row r="29" spans="1:31" x14ac:dyDescent="0.25">
      <c r="A29" s="35"/>
      <c r="B29" s="69"/>
      <c r="C29" s="35"/>
      <c r="D29" s="35"/>
      <c r="E29" s="35"/>
      <c r="F29" s="37"/>
      <c r="G29" s="127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3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40"/>
      <c r="AE29" s="40"/>
    </row>
    <row r="30" spans="1:31" x14ac:dyDescent="0.25">
      <c r="A30" s="35"/>
      <c r="B30" s="69"/>
      <c r="C30" s="71" t="s">
        <v>52</v>
      </c>
      <c r="D30" s="35"/>
      <c r="E30" s="35"/>
      <c r="F30" s="37"/>
      <c r="G30" s="196"/>
      <c r="H30" s="38"/>
      <c r="I30" s="127" t="s">
        <v>92</v>
      </c>
      <c r="J30" s="38"/>
      <c r="K30" s="38"/>
      <c r="L30" s="38"/>
      <c r="M30" s="38"/>
      <c r="N30" s="38"/>
      <c r="O30" s="38"/>
      <c r="P30" s="38"/>
      <c r="Q30" s="39"/>
      <c r="R30" s="39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40"/>
      <c r="AE30" s="40"/>
    </row>
    <row r="31" spans="1:31" x14ac:dyDescent="0.25">
      <c r="B31"/>
      <c r="F31"/>
    </row>
    <row r="32" spans="1:31" x14ac:dyDescent="0.25">
      <c r="B32"/>
      <c r="F32"/>
    </row>
    <row r="33" spans="2:6" x14ac:dyDescent="0.25">
      <c r="B33"/>
      <c r="F33"/>
    </row>
    <row r="34" spans="2:6" x14ac:dyDescent="0.25">
      <c r="B34"/>
      <c r="F34"/>
    </row>
    <row r="35" spans="2:6" x14ac:dyDescent="0.25">
      <c r="B35"/>
      <c r="F35"/>
    </row>
    <row r="36" spans="2:6" x14ac:dyDescent="0.25">
      <c r="B36"/>
      <c r="F36"/>
    </row>
    <row r="37" spans="2:6" x14ac:dyDescent="0.25">
      <c r="B37"/>
      <c r="F37"/>
    </row>
    <row r="38" spans="2:6" x14ac:dyDescent="0.25">
      <c r="B38"/>
      <c r="F38"/>
    </row>
    <row r="39" spans="2:6" x14ac:dyDescent="0.25">
      <c r="B39"/>
      <c r="F39"/>
    </row>
  </sheetData>
  <mergeCells count="8">
    <mergeCell ref="U6:AE6"/>
    <mergeCell ref="U7:AE7"/>
    <mergeCell ref="A12:AE12"/>
    <mergeCell ref="A1:AE1"/>
    <mergeCell ref="A2:AE2"/>
    <mergeCell ref="A4:AE4"/>
    <mergeCell ref="A8:C8"/>
    <mergeCell ref="A10:AE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zoomScale="90" zoomScaleNormal="90" workbookViewId="0">
      <selection activeCell="G8" sqref="G8"/>
    </sheetView>
  </sheetViews>
  <sheetFormatPr defaultRowHeight="15" x14ac:dyDescent="0.25"/>
  <cols>
    <col min="1" max="1" width="6.140625" customWidth="1"/>
    <col min="2" max="2" width="7" style="55" customWidth="1"/>
    <col min="3" max="3" width="23.7109375" customWidth="1"/>
    <col min="4" max="4" width="7" customWidth="1"/>
    <col min="5" max="5" width="7.140625" customWidth="1"/>
    <col min="6" max="6" width="1.140625" style="56" hidden="1" customWidth="1"/>
    <col min="7" max="7" width="27.5703125" customWidth="1"/>
    <col min="8" max="8" width="1.28515625" hidden="1" customWidth="1"/>
    <col min="9" max="9" width="8.42578125" customWidth="1"/>
    <col min="10" max="10" width="6" customWidth="1"/>
    <col min="11" max="11" width="7.85546875" hidden="1" customWidth="1"/>
    <col min="12" max="12" width="7" hidden="1" customWidth="1"/>
    <col min="13" max="13" width="7.140625" customWidth="1"/>
    <col min="14" max="14" width="4" customWidth="1"/>
    <col min="15" max="15" width="0.140625" hidden="1" customWidth="1"/>
    <col min="16" max="16" width="8.85546875" hidden="1" customWidth="1"/>
    <col min="17" max="17" width="8.42578125" customWidth="1"/>
    <col min="18" max="18" width="3.140625" customWidth="1"/>
    <col min="19" max="19" width="2.85546875" hidden="1" customWidth="1"/>
    <col min="20" max="20" width="3.85546875" hidden="1" customWidth="1"/>
    <col min="21" max="21" width="6.140625" customWidth="1"/>
    <col min="22" max="22" width="4.140625" customWidth="1"/>
    <col min="23" max="23" width="0.28515625" hidden="1" customWidth="1"/>
    <col min="24" max="24" width="0.140625" hidden="1" customWidth="1"/>
    <col min="25" max="25" width="8.140625" customWidth="1"/>
    <col min="26" max="26" width="3.42578125" customWidth="1"/>
    <col min="27" max="27" width="8" hidden="1" customWidth="1"/>
    <col min="28" max="28" width="8.85546875" customWidth="1"/>
    <col min="29" max="29" width="8.5703125" hidden="1" customWidth="1"/>
    <col min="30" max="30" width="10.28515625" customWidth="1"/>
    <col min="31" max="31" width="9.7109375" customWidth="1"/>
  </cols>
  <sheetData>
    <row r="1" spans="1:31" x14ac:dyDescent="0.25">
      <c r="A1" s="176" t="s">
        <v>29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</row>
    <row r="2" spans="1:31" x14ac:dyDescent="0.25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</row>
    <row r="4" spans="1:31" ht="18" x14ac:dyDescent="0.25">
      <c r="A4" s="174" t="s">
        <v>37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</row>
    <row r="5" spans="1:31" ht="18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31" x14ac:dyDescent="0.25">
      <c r="A6" s="3" t="s">
        <v>38</v>
      </c>
      <c r="B6" s="3"/>
      <c r="C6" s="3"/>
      <c r="D6" s="1"/>
      <c r="E6" s="1"/>
      <c r="F6" s="2"/>
      <c r="G6" s="1"/>
      <c r="H6" s="1"/>
      <c r="I6" s="1"/>
      <c r="J6" s="1"/>
      <c r="K6" s="1"/>
      <c r="L6" s="1"/>
      <c r="M6" s="72"/>
      <c r="N6" s="72"/>
      <c r="O6" s="72"/>
      <c r="P6" s="72"/>
      <c r="Q6" s="72"/>
      <c r="R6" s="72"/>
      <c r="S6" s="72"/>
      <c r="T6" s="72"/>
      <c r="U6" s="175" t="s">
        <v>93</v>
      </c>
      <c r="V6" s="175"/>
      <c r="W6" s="175"/>
      <c r="X6" s="175"/>
      <c r="Y6" s="175"/>
      <c r="Z6" s="175"/>
      <c r="AA6" s="175"/>
      <c r="AB6" s="175"/>
      <c r="AC6" s="175"/>
      <c r="AD6" s="175"/>
      <c r="AE6" s="175"/>
    </row>
    <row r="7" spans="1:31" x14ac:dyDescent="0.25">
      <c r="A7" s="71"/>
      <c r="B7" s="71"/>
      <c r="C7" s="71"/>
      <c r="D7" s="3"/>
      <c r="E7" s="3"/>
      <c r="F7" s="2"/>
      <c r="G7" s="3"/>
      <c r="H7" s="3"/>
      <c r="I7" s="3"/>
      <c r="J7" s="1"/>
      <c r="K7" s="1"/>
      <c r="L7" s="1"/>
      <c r="M7" s="72"/>
      <c r="N7" s="72"/>
      <c r="O7" s="72"/>
      <c r="P7" s="72"/>
      <c r="Q7" s="72"/>
      <c r="R7" s="72"/>
      <c r="S7" s="72"/>
      <c r="T7" s="72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</row>
    <row r="8" spans="1:31" x14ac:dyDescent="0.25">
      <c r="A8" s="175"/>
      <c r="B8" s="175"/>
      <c r="C8" s="175"/>
      <c r="D8" s="3"/>
      <c r="E8" s="3"/>
      <c r="F8" s="72"/>
      <c r="G8" s="72"/>
      <c r="H8" s="72"/>
      <c r="I8" s="3"/>
      <c r="J8" s="3"/>
      <c r="K8" s="3"/>
      <c r="L8" s="3"/>
      <c r="M8" s="3"/>
      <c r="N8" s="4"/>
      <c r="O8" s="4"/>
      <c r="P8" s="4"/>
      <c r="Q8" s="4"/>
      <c r="R8" s="4"/>
      <c r="S8" s="5"/>
      <c r="T8" s="5"/>
      <c r="U8" s="71" t="s">
        <v>1</v>
      </c>
      <c r="V8" s="71"/>
      <c r="W8" s="71"/>
      <c r="X8" s="71"/>
      <c r="Y8" s="71"/>
      <c r="Z8" s="71"/>
      <c r="AA8" s="72"/>
      <c r="AB8" s="72"/>
      <c r="AC8" s="72"/>
      <c r="AD8" s="71" t="s">
        <v>39</v>
      </c>
      <c r="AE8" s="71"/>
    </row>
    <row r="9" spans="1:31" ht="18" x14ac:dyDescent="0.25">
      <c r="A9" s="174" t="s">
        <v>55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</row>
    <row r="10" spans="1:31" x14ac:dyDescent="0.25">
      <c r="A10" s="71"/>
      <c r="B10" s="71"/>
      <c r="C10" s="3"/>
      <c r="D10" s="3"/>
      <c r="E10" s="3"/>
      <c r="F10" s="3"/>
      <c r="G10" s="3"/>
      <c r="H10" s="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</row>
    <row r="11" spans="1:31" ht="15.75" thickBot="1" x14ac:dyDescent="0.3">
      <c r="A11" s="175" t="s">
        <v>95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</row>
    <row r="12" spans="1:31" ht="29.25" customHeight="1" thickBot="1" x14ac:dyDescent="0.3">
      <c r="A12" s="6" t="s">
        <v>40</v>
      </c>
      <c r="B12" s="7" t="s">
        <v>41</v>
      </c>
      <c r="C12" s="8" t="s">
        <v>3</v>
      </c>
      <c r="D12" s="8" t="s">
        <v>42</v>
      </c>
      <c r="E12" s="8" t="s">
        <v>4</v>
      </c>
      <c r="F12" s="9" t="s">
        <v>5</v>
      </c>
      <c r="G12" s="9" t="s">
        <v>6</v>
      </c>
      <c r="H12" s="10" t="s">
        <v>7</v>
      </c>
      <c r="I12" s="9" t="s">
        <v>8</v>
      </c>
      <c r="J12" s="8" t="s">
        <v>2</v>
      </c>
      <c r="K12" s="8" t="s">
        <v>9</v>
      </c>
      <c r="L12" s="74" t="s">
        <v>10</v>
      </c>
      <c r="M12" s="8" t="s">
        <v>10</v>
      </c>
      <c r="N12" s="8" t="s">
        <v>2</v>
      </c>
      <c r="O12" s="8"/>
      <c r="P12" s="8"/>
      <c r="Q12" s="9" t="s">
        <v>43</v>
      </c>
      <c r="R12" s="8" t="s">
        <v>2</v>
      </c>
      <c r="S12" s="8" t="s">
        <v>11</v>
      </c>
      <c r="T12" s="8"/>
      <c r="U12" s="8" t="s">
        <v>12</v>
      </c>
      <c r="V12" s="8" t="s">
        <v>2</v>
      </c>
      <c r="W12" s="9"/>
      <c r="X12" s="9"/>
      <c r="Y12" s="9" t="s">
        <v>8</v>
      </c>
      <c r="Z12" s="9" t="s">
        <v>2</v>
      </c>
      <c r="AA12" s="10" t="s">
        <v>13</v>
      </c>
      <c r="AB12" s="9" t="s">
        <v>13</v>
      </c>
      <c r="AC12" s="9" t="s">
        <v>44</v>
      </c>
      <c r="AD12" s="11" t="s">
        <v>14</v>
      </c>
      <c r="AE12" s="160" t="s">
        <v>45</v>
      </c>
    </row>
    <row r="13" spans="1:31" x14ac:dyDescent="0.25">
      <c r="A13" s="198" t="s">
        <v>106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200"/>
    </row>
    <row r="14" spans="1:31" x14ac:dyDescent="0.25">
      <c r="A14" s="64">
        <v>1</v>
      </c>
      <c r="B14" s="135">
        <v>58</v>
      </c>
      <c r="C14" s="161" t="s">
        <v>33</v>
      </c>
      <c r="D14" s="162" t="s">
        <v>34</v>
      </c>
      <c r="E14" s="163"/>
      <c r="F14" s="164">
        <v>0</v>
      </c>
      <c r="G14" s="165" t="s">
        <v>16</v>
      </c>
      <c r="H14" s="166">
        <f>IF([1]Финишки!$B$4=0," ",VLOOKUP(B14,[1]Финишки!$A$4:$B$199,2,FALSE))</f>
        <v>9.0624999999999994E-3</v>
      </c>
      <c r="I14" s="167">
        <f>H14-F14</f>
        <v>9.0624999999999994E-3</v>
      </c>
      <c r="J14" s="168">
        <v>1</v>
      </c>
      <c r="K14" s="167">
        <f>IF([1]Финишки!$E$4=0," ",VLOOKUP(B14,[1]Финишки!$D$4:$E$196,2,FALSE))</f>
        <v>9.7916666666666655E-3</v>
      </c>
      <c r="L14" s="169">
        <f>K14-F14</f>
        <v>9.7916666666666655E-3</v>
      </c>
      <c r="M14" s="85">
        <f>IF(L14=" "," ",L14-I14)</f>
        <v>7.2916666666666616E-4</v>
      </c>
      <c r="N14" s="168">
        <v>2</v>
      </c>
      <c r="O14" s="167">
        <f>IF([1]Финишки!$H$4=0," ",VLOOKUP(B14,[1]Финишки!$G$4:$H$196,2,FALSE))</f>
        <v>2.5902777777777775E-2</v>
      </c>
      <c r="P14" s="167">
        <f>O14-F14</f>
        <v>2.5902777777777775E-2</v>
      </c>
      <c r="Q14" s="170">
        <f>IF(P14=" "," ",P14-L14)</f>
        <v>1.6111111111111111E-2</v>
      </c>
      <c r="R14" s="168">
        <v>1</v>
      </c>
      <c r="S14" s="167">
        <f>IF([1]Финишки!$K$4=0," ",VLOOKUP(B14,[1]Финишки!$J$4:$K$196,2,FALSE))</f>
        <v>2.6331018518518517E-2</v>
      </c>
      <c r="T14" s="167">
        <f>S14-F14</f>
        <v>2.6331018518518517E-2</v>
      </c>
      <c r="U14" s="167">
        <f>IF(T14=" "," ",T14-P14)</f>
        <v>4.2824074074074292E-4</v>
      </c>
      <c r="V14" s="168">
        <v>1</v>
      </c>
      <c r="W14" s="171">
        <f>IF([1]Финишки!$M$4=0," ",VLOOKUP(B14,[1]Финишки!$M$4:$N$196,2,FALSE))</f>
        <v>3.0613425925925929E-2</v>
      </c>
      <c r="X14" s="171">
        <f>W14-F14</f>
        <v>3.0613425925925929E-2</v>
      </c>
      <c r="Y14" s="167">
        <f>IF(X14=" "," ",X14-T14)</f>
        <v>4.2824074074074119E-3</v>
      </c>
      <c r="Z14" s="168">
        <v>1</v>
      </c>
      <c r="AA14" s="172">
        <f>IF([1]Финишки!$M$4=0," ",VLOOKUP(B14,[1]Финишки!$M$4:$N$196,2,FALSE))</f>
        <v>3.0613425925925929E-2</v>
      </c>
      <c r="AB14" s="172">
        <f>AA14-F14</f>
        <v>3.0613425925925929E-2</v>
      </c>
      <c r="AC14" s="173">
        <f>SUM(I14+AB14)</f>
        <v>3.9675925925925927E-2</v>
      </c>
      <c r="AD14" s="67">
        <v>0</v>
      </c>
      <c r="AE14" s="24" t="s">
        <v>56</v>
      </c>
    </row>
    <row r="15" spans="1:31" x14ac:dyDescent="0.25">
      <c r="A15" s="64">
        <v>2</v>
      </c>
      <c r="B15" s="135">
        <v>66</v>
      </c>
      <c r="C15" s="161" t="s">
        <v>107</v>
      </c>
      <c r="D15" s="162" t="s">
        <v>34</v>
      </c>
      <c r="E15" s="163"/>
      <c r="F15" s="164"/>
      <c r="G15" s="165" t="s">
        <v>16</v>
      </c>
      <c r="H15" s="49">
        <f>IF([1]Финишки!$B$4=0," ",VLOOKUP(B15,[1]Финишки!$A$4:$B$199,2,FALSE))</f>
        <v>1.0115740740740741E-2</v>
      </c>
      <c r="I15" s="48">
        <f>H15-F15</f>
        <v>1.0115740740740741E-2</v>
      </c>
      <c r="J15" s="50">
        <v>2</v>
      </c>
      <c r="K15" s="48">
        <f>IF([1]Финишки!$E$4=0," ",VLOOKUP(B15,[1]Финишки!$D$4:$E$196,2,FALSE))</f>
        <v>1.0763888888888891E-2</v>
      </c>
      <c r="L15" s="126">
        <f>K15-F15</f>
        <v>1.0763888888888891E-2</v>
      </c>
      <c r="M15" s="48">
        <f>IF(L15=" "," ",L15-I15)</f>
        <v>6.4814814814814943E-4</v>
      </c>
      <c r="N15" s="50">
        <v>1</v>
      </c>
      <c r="O15" s="48">
        <f>IF([1]Финишки!$H$4=0," ",VLOOKUP(B15,[1]Финишки!$G$4:$H$196,2,FALSE))</f>
        <v>3.0127314814814815E-2</v>
      </c>
      <c r="P15" s="48">
        <f>O15-F15</f>
        <v>3.0127314814814815E-2</v>
      </c>
      <c r="Q15" s="51">
        <f>IF(P15=" "," ",P15-L15)</f>
        <v>1.9363425925925923E-2</v>
      </c>
      <c r="R15" s="50">
        <v>2</v>
      </c>
      <c r="S15" s="48">
        <f>IF([1]Финишки!$K$4=0," ",VLOOKUP(B15,[1]Финишки!$J$4:$K$196,2,FALSE))</f>
        <v>3.0659722222222224E-2</v>
      </c>
      <c r="T15" s="48">
        <f>S15-F15</f>
        <v>3.0659722222222224E-2</v>
      </c>
      <c r="U15" s="48">
        <f>IF(T15=" "," ",T15-P15)</f>
        <v>5.3240740740740852E-4</v>
      </c>
      <c r="V15" s="50">
        <v>2</v>
      </c>
      <c r="W15" s="53">
        <f>IF([1]Финишки!$M$4=0," ",VLOOKUP(B15,[1]Финишки!$M$4:$N$196,2,FALSE))</f>
        <v>3.5983796296296298E-2</v>
      </c>
      <c r="X15" s="53">
        <f>W15-F15</f>
        <v>3.5983796296296298E-2</v>
      </c>
      <c r="Y15" s="48">
        <f>IF(X15=" "," ",X15-T15)</f>
        <v>5.3240740740740748E-3</v>
      </c>
      <c r="Z15" s="50">
        <v>2</v>
      </c>
      <c r="AA15" s="52">
        <f>IF([1]Финишки!$M$4=0," ",VLOOKUP(B15,[1]Финишки!$M$4:$N$196,2,FALSE))</f>
        <v>3.5983796296296298E-2</v>
      </c>
      <c r="AB15" s="52">
        <f>AA15-F15</f>
        <v>3.5983796296296298E-2</v>
      </c>
      <c r="AC15" s="173"/>
      <c r="AD15" s="67">
        <f>AB15-AB14</f>
        <v>5.3703703703703691E-3</v>
      </c>
      <c r="AE15" s="24" t="s">
        <v>56</v>
      </c>
    </row>
    <row r="16" spans="1:31" x14ac:dyDescent="0.25">
      <c r="A16" s="201"/>
      <c r="B16" s="47"/>
      <c r="C16" s="180"/>
      <c r="D16" s="18"/>
      <c r="E16" s="18"/>
      <c r="F16" s="202"/>
      <c r="G16" s="203"/>
      <c r="H16" s="49"/>
      <c r="I16" s="48"/>
      <c r="J16" s="50"/>
      <c r="K16" s="48"/>
      <c r="L16" s="126"/>
      <c r="M16" s="204"/>
      <c r="N16" s="50"/>
      <c r="O16" s="48"/>
      <c r="P16" s="48"/>
      <c r="Q16" s="51"/>
      <c r="R16" s="50"/>
      <c r="S16" s="48"/>
      <c r="T16" s="48"/>
      <c r="U16" s="48"/>
      <c r="V16" s="50"/>
      <c r="W16" s="53"/>
      <c r="X16" s="53"/>
      <c r="Y16" s="48"/>
      <c r="Z16" s="50"/>
      <c r="AA16" s="52"/>
      <c r="AB16" s="52"/>
      <c r="AC16" s="52"/>
      <c r="AD16" s="144"/>
      <c r="AE16" s="20"/>
    </row>
    <row r="17" spans="1:31" x14ac:dyDescent="0.25">
      <c r="A17" s="205" t="s">
        <v>108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7"/>
    </row>
    <row r="18" spans="1:31" x14ac:dyDescent="0.25">
      <c r="A18" s="179">
        <v>2</v>
      </c>
      <c r="B18" s="47">
        <v>63</v>
      </c>
      <c r="C18" s="60" t="s">
        <v>109</v>
      </c>
      <c r="D18" s="61" t="s">
        <v>110</v>
      </c>
      <c r="E18" s="62"/>
      <c r="F18" s="51"/>
      <c r="G18" s="59" t="s">
        <v>16</v>
      </c>
      <c r="H18" s="49">
        <f>IF([1]Финишки!$B$4=0," ",VLOOKUP(B18,[1]Финишки!$A$4:$B$199,2,FALSE))</f>
        <v>9.3402777777777772E-3</v>
      </c>
      <c r="I18" s="48">
        <f>H18-F18</f>
        <v>9.3402777777777772E-3</v>
      </c>
      <c r="J18" s="50">
        <v>1</v>
      </c>
      <c r="K18" s="48">
        <f>IF([1]Финишки!$E$4=0," ",VLOOKUP(B18,[1]Финишки!$D$4:$E$196,2,FALSE))</f>
        <v>9.7685185185185184E-3</v>
      </c>
      <c r="L18" s="126">
        <f>K18-F18</f>
        <v>9.7685185185185184E-3</v>
      </c>
      <c r="M18" s="48">
        <f>IF(L18=" "," ",L18-I18)</f>
        <v>4.2824074074074119E-4</v>
      </c>
      <c r="N18" s="50">
        <v>1</v>
      </c>
      <c r="O18" s="48">
        <f>IF([1]Финишки!$H$4=0," ",VLOOKUP(B18,[1]Финишки!$G$4:$H$196,2,FALSE))</f>
        <v>2.4741898148148145E-2</v>
      </c>
      <c r="P18" s="48">
        <f>O18-F18</f>
        <v>2.4741898148148145E-2</v>
      </c>
      <c r="Q18" s="51">
        <f>IF(P18=" "," ",P18-L18)</f>
        <v>1.4973379629629626E-2</v>
      </c>
      <c r="R18" s="50">
        <v>1</v>
      </c>
      <c r="S18" s="48">
        <f>IF([1]Финишки!$K$4=0," ",VLOOKUP(B18,[1]Финишки!$J$4:$K$196,2,FALSE))</f>
        <v>2.5231481481481483E-2</v>
      </c>
      <c r="T18" s="48">
        <f>S18-F18</f>
        <v>2.5231481481481483E-2</v>
      </c>
      <c r="U18" s="48">
        <f>IF(T18=" "," ",T18-P18)</f>
        <v>4.8958333333333839E-4</v>
      </c>
      <c r="V18" s="50">
        <v>1</v>
      </c>
      <c r="W18" s="53">
        <f>IF([1]Финишки!$M$4=0," ",VLOOKUP(B18,[1]Финишки!$M$4:$N$196,2,FALSE))</f>
        <v>3.0405092592592591E-2</v>
      </c>
      <c r="X18" s="53">
        <f>W18-F18</f>
        <v>3.0405092592592591E-2</v>
      </c>
      <c r="Y18" s="48">
        <f>IF(X18=" "," ",X18-T18)</f>
        <v>5.173611111111108E-3</v>
      </c>
      <c r="Z18" s="50">
        <v>1</v>
      </c>
      <c r="AA18" s="52">
        <f>IF([1]Финишки!$M$4=0," ",VLOOKUP(B18,[1]Финишки!$M$4:$N$196,2,FALSE))</f>
        <v>3.0405092592592591E-2</v>
      </c>
      <c r="AB18" s="52">
        <f>AA18-F18</f>
        <v>3.0405092592592591E-2</v>
      </c>
      <c r="AC18" s="52"/>
      <c r="AD18" s="19">
        <v>0</v>
      </c>
      <c r="AE18" s="20" t="s">
        <v>56</v>
      </c>
    </row>
    <row r="19" spans="1:31" x14ac:dyDescent="0.25">
      <c r="A19" s="208"/>
      <c r="B19" s="209"/>
      <c r="C19" s="210"/>
      <c r="D19" s="210"/>
      <c r="E19" s="210"/>
      <c r="F19" s="211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2"/>
    </row>
    <row r="20" spans="1:31" x14ac:dyDescent="0.25">
      <c r="A20" s="205" t="s">
        <v>111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7"/>
    </row>
    <row r="21" spans="1:31" ht="15.75" thickBot="1" x14ac:dyDescent="0.3">
      <c r="A21" s="192">
        <v>1</v>
      </c>
      <c r="B21" s="26">
        <v>88</v>
      </c>
      <c r="C21" s="213" t="s">
        <v>35</v>
      </c>
      <c r="D21" s="214" t="s">
        <v>36</v>
      </c>
      <c r="E21" s="215" t="s">
        <v>22</v>
      </c>
      <c r="F21" s="95">
        <v>0</v>
      </c>
      <c r="G21" s="193" t="s">
        <v>16</v>
      </c>
      <c r="H21" s="91">
        <f>IF([1]Финишки!$B$4=0," ",VLOOKUP(B21,[1]Финишки!$A$4:$B$199,2,FALSE))</f>
        <v>9.3287037037037036E-3</v>
      </c>
      <c r="I21" s="92">
        <f>H21-F21</f>
        <v>9.3287037037037036E-3</v>
      </c>
      <c r="J21" s="32">
        <v>1</v>
      </c>
      <c r="K21" s="92">
        <f>IF([1]Финишки!$E$4=0," ",VLOOKUP(B21,[1]Финишки!$D$4:$E$196,2,FALSE))</f>
        <v>1.0115740740740741E-2</v>
      </c>
      <c r="L21" s="93">
        <f>K21-F21</f>
        <v>1.0115740740740741E-2</v>
      </c>
      <c r="M21" s="92">
        <f>IF(L21=" "," ",L21-I21)</f>
        <v>7.8703703703703748E-4</v>
      </c>
      <c r="N21" s="32">
        <v>1</v>
      </c>
      <c r="O21" s="92">
        <f>IF([1]Финишки!$H$4=0," ",VLOOKUP(B21,[1]Финишки!$G$4:$H$196,2,FALSE))</f>
        <v>2.7858796296296298E-2</v>
      </c>
      <c r="P21" s="92">
        <f>O21-F21</f>
        <v>2.7858796296296298E-2</v>
      </c>
      <c r="Q21" s="95">
        <f>IF(P21=" "," ",P21-L21)</f>
        <v>1.7743055555555557E-2</v>
      </c>
      <c r="R21" s="32">
        <v>1</v>
      </c>
      <c r="S21" s="92">
        <f>IF([1]Финишки!$K$4=0," ",VLOOKUP(B21,[1]Финишки!$J$4:$K$196,2,FALSE))</f>
        <v>2.8460648148148148E-2</v>
      </c>
      <c r="T21" s="92">
        <f>S21-F21</f>
        <v>2.8460648148148148E-2</v>
      </c>
      <c r="U21" s="92">
        <f>IF(T21=" "," ",T21-P21)</f>
        <v>6.0185185185184994E-4</v>
      </c>
      <c r="V21" s="32">
        <v>1</v>
      </c>
      <c r="W21" s="96">
        <f>IF([1]Финишки!$M$4=0," ",VLOOKUP(B21,[1]Финишки!$M$4:$N$196,2,FALSE))</f>
        <v>3.3287037037037039E-2</v>
      </c>
      <c r="X21" s="96">
        <f>W21-F21</f>
        <v>3.3287037037037039E-2</v>
      </c>
      <c r="Y21" s="92">
        <f>IF(X21=" "," ",X21-T21)</f>
        <v>4.8263888888888905E-3</v>
      </c>
      <c r="Z21" s="32">
        <v>1</v>
      </c>
      <c r="AA21" s="33">
        <f>IF([1]Финишки!$M$4=0," ",VLOOKUP(B21,[1]Финишки!$M$4:$N$196,2,FALSE))</f>
        <v>3.3287037037037039E-2</v>
      </c>
      <c r="AB21" s="33">
        <f>AA21-F21</f>
        <v>3.3287037037037039E-2</v>
      </c>
      <c r="AC21" s="33">
        <f>SUM(I21+AB21)</f>
        <v>4.2615740740740746E-2</v>
      </c>
      <c r="AD21" s="195">
        <v>0</v>
      </c>
      <c r="AE21" s="34" t="s">
        <v>56</v>
      </c>
    </row>
    <row r="24" spans="1:31" x14ac:dyDescent="0.25">
      <c r="A24" s="35"/>
      <c r="B24" s="69"/>
      <c r="C24" s="71" t="s">
        <v>50</v>
      </c>
      <c r="D24" s="35"/>
      <c r="E24" s="35"/>
      <c r="F24" s="37"/>
      <c r="H24" s="38"/>
      <c r="I24" s="127" t="s">
        <v>51</v>
      </c>
      <c r="J24" s="38"/>
      <c r="K24" s="38"/>
      <c r="L24" s="38"/>
      <c r="M24" s="38"/>
      <c r="N24" s="38"/>
      <c r="O24" s="38"/>
      <c r="P24" s="38"/>
      <c r="Q24" s="39"/>
      <c r="R24" s="39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40"/>
      <c r="AE24" s="40"/>
    </row>
    <row r="25" spans="1:31" x14ac:dyDescent="0.25">
      <c r="A25" s="35"/>
      <c r="B25" s="69"/>
      <c r="C25" s="71"/>
      <c r="D25" s="35"/>
      <c r="E25" s="35"/>
      <c r="F25" s="37"/>
      <c r="G25" s="127"/>
      <c r="H25" s="38"/>
      <c r="I25" s="38"/>
      <c r="J25" s="38"/>
      <c r="K25" s="38"/>
      <c r="L25" s="38"/>
      <c r="M25" s="38"/>
      <c r="N25" s="38"/>
      <c r="O25" s="38"/>
      <c r="P25" s="38"/>
      <c r="Q25" s="39"/>
      <c r="R25" s="39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40"/>
      <c r="AE25" s="40"/>
    </row>
    <row r="26" spans="1:31" x14ac:dyDescent="0.25">
      <c r="A26" s="35"/>
      <c r="B26" s="69"/>
      <c r="C26" s="71"/>
      <c r="D26" s="35"/>
      <c r="E26" s="35"/>
      <c r="F26" s="37"/>
      <c r="G26" s="127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39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40"/>
      <c r="AE26" s="40"/>
    </row>
    <row r="27" spans="1:31" x14ac:dyDescent="0.25">
      <c r="A27" s="35"/>
      <c r="B27" s="69"/>
      <c r="C27" s="35"/>
      <c r="D27" s="35"/>
      <c r="E27" s="35"/>
      <c r="F27" s="37"/>
      <c r="G27" s="127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39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40"/>
      <c r="AE27" s="40"/>
    </row>
    <row r="28" spans="1:31" x14ac:dyDescent="0.25">
      <c r="A28" s="35"/>
      <c r="B28" s="69"/>
      <c r="C28" s="71" t="s">
        <v>52</v>
      </c>
      <c r="D28" s="35"/>
      <c r="E28" s="35"/>
      <c r="F28" s="37"/>
      <c r="G28" s="196"/>
      <c r="H28" s="38"/>
      <c r="I28" s="127" t="s">
        <v>92</v>
      </c>
      <c r="J28" s="38"/>
      <c r="K28" s="38"/>
      <c r="L28" s="38"/>
      <c r="M28" s="38"/>
      <c r="N28" s="38"/>
      <c r="O28" s="38"/>
      <c r="P28" s="38"/>
      <c r="Q28" s="39"/>
      <c r="R28" s="39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40"/>
      <c r="AE28" s="40"/>
    </row>
    <row r="29" spans="1:31" x14ac:dyDescent="0.25">
      <c r="B29"/>
      <c r="F29"/>
    </row>
    <row r="30" spans="1:31" x14ac:dyDescent="0.25">
      <c r="B30"/>
      <c r="F30"/>
    </row>
    <row r="31" spans="1:31" x14ac:dyDescent="0.25">
      <c r="B31"/>
      <c r="F31"/>
    </row>
    <row r="32" spans="1:31" x14ac:dyDescent="0.25">
      <c r="B32"/>
      <c r="F32"/>
    </row>
    <row r="33" spans="2:6" x14ac:dyDescent="0.25">
      <c r="B33"/>
      <c r="F33"/>
    </row>
    <row r="34" spans="2:6" x14ac:dyDescent="0.25">
      <c r="B34"/>
      <c r="F34"/>
    </row>
    <row r="35" spans="2:6" x14ac:dyDescent="0.25">
      <c r="B35"/>
      <c r="F35"/>
    </row>
    <row r="36" spans="2:6" x14ac:dyDescent="0.25">
      <c r="B36"/>
      <c r="F36"/>
    </row>
    <row r="37" spans="2:6" x14ac:dyDescent="0.25">
      <c r="B37"/>
      <c r="F37"/>
    </row>
    <row r="38" spans="2:6" x14ac:dyDescent="0.25">
      <c r="B38"/>
      <c r="F38"/>
    </row>
    <row r="39" spans="2:6" x14ac:dyDescent="0.25">
      <c r="B39"/>
      <c r="F39"/>
    </row>
    <row r="40" spans="2:6" x14ac:dyDescent="0.25">
      <c r="B40"/>
      <c r="F40"/>
    </row>
    <row r="41" spans="2:6" x14ac:dyDescent="0.25">
      <c r="B41"/>
      <c r="F41"/>
    </row>
    <row r="42" spans="2:6" x14ac:dyDescent="0.25">
      <c r="B42"/>
      <c r="F42"/>
    </row>
    <row r="43" spans="2:6" x14ac:dyDescent="0.25">
      <c r="B43"/>
      <c r="F43"/>
    </row>
    <row r="44" spans="2:6" x14ac:dyDescent="0.25">
      <c r="B44"/>
      <c r="F44"/>
    </row>
    <row r="45" spans="2:6" x14ac:dyDescent="0.25">
      <c r="B45"/>
      <c r="F45"/>
    </row>
    <row r="46" spans="2:6" x14ac:dyDescent="0.25">
      <c r="B46"/>
      <c r="F46"/>
    </row>
    <row r="47" spans="2:6" x14ac:dyDescent="0.25">
      <c r="B47"/>
      <c r="F47"/>
    </row>
  </sheetData>
  <mergeCells count="11">
    <mergeCell ref="A11:AE11"/>
    <mergeCell ref="A13:AE13"/>
    <mergeCell ref="A17:AE17"/>
    <mergeCell ref="A20:AE20"/>
    <mergeCell ref="A1:AE1"/>
    <mergeCell ref="A2:AE2"/>
    <mergeCell ref="A4:AE4"/>
    <mergeCell ref="A8:C8"/>
    <mergeCell ref="A9:AE9"/>
    <mergeCell ref="U6:AE6"/>
    <mergeCell ref="U7:A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мальчики</vt:lpstr>
      <vt:lpstr>девочки</vt:lpstr>
      <vt:lpstr>девушки</vt:lpstr>
      <vt:lpstr>юноши, юниоры</vt:lpstr>
      <vt:lpstr>мужчины</vt:lpstr>
      <vt:lpstr>ветераны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2017-10-22T17:12:00Z</dcterms:modified>
</cp:coreProperties>
</file>