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7350" tabRatio="825" activeTab="6"/>
  </bookViews>
  <sheets>
    <sheet name="Мужчины" sheetId="1" r:id="rId1"/>
    <sheet name="Женщины" sheetId="2" r:id="rId2"/>
    <sheet name="Юниоры " sheetId="3" r:id="rId3"/>
    <sheet name="ЮД 15-17" sheetId="4" r:id="rId4"/>
    <sheet name="ЮД 13-14" sheetId="5" r:id="rId5"/>
    <sheet name="МД 12 лет и моложе" sheetId="6" r:id="rId6"/>
    <sheet name="Любители" sheetId="7" r:id="rId7"/>
    <sheet name="Финишки" sheetId="8" state="hidden" r:id="rId8"/>
  </sheets>
  <externalReferences>
    <externalReference r:id="rId11"/>
  </externalReferences>
  <definedNames>
    <definedName name="_xlnm.Print_Area" localSheetId="5">'МД 12 лет и моложе'!$A$1:$AE$102</definedName>
    <definedName name="_xlnm.Print_Area" localSheetId="0">'Мужчины'!$A$1:$AF$52</definedName>
  </definedNames>
  <calcPr fullCalcOnLoad="1"/>
</workbook>
</file>

<file path=xl/sharedStrings.xml><?xml version="1.0" encoding="utf-8"?>
<sst xmlns="http://schemas.openxmlformats.org/spreadsheetml/2006/main" count="1150" uniqueCount="252">
  <si>
    <t>Фамилия, имя</t>
  </si>
  <si>
    <t>Т1</t>
  </si>
  <si>
    <t>Т2</t>
  </si>
  <si>
    <t>Бег</t>
  </si>
  <si>
    <t>№</t>
  </si>
  <si>
    <t>Время</t>
  </si>
  <si>
    <t>Транзит1</t>
  </si>
  <si>
    <t>Велосипед</t>
  </si>
  <si>
    <t>Транзит2</t>
  </si>
  <si>
    <t>Тр-1</t>
  </si>
  <si>
    <t>Тр-2</t>
  </si>
  <si>
    <t>М</t>
  </si>
  <si>
    <t>Результат</t>
  </si>
  <si>
    <t>Субъект РФ</t>
  </si>
  <si>
    <t>Отставание</t>
  </si>
  <si>
    <t>Апелляционное жюри:</t>
  </si>
  <si>
    <t>Температура воздуха:</t>
  </si>
  <si>
    <t>Квал.</t>
  </si>
  <si>
    <t>вр. ст.</t>
  </si>
  <si>
    <t>Плавание</t>
  </si>
  <si>
    <t>Резельтат</t>
  </si>
  <si>
    <t>Велогонка</t>
  </si>
  <si>
    <t>Выполн. разряд</t>
  </si>
  <si>
    <t>Место</t>
  </si>
  <si>
    <t>Старт. №</t>
  </si>
  <si>
    <t>Г.р.</t>
  </si>
  <si>
    <t xml:space="preserve">Главный судья </t>
  </si>
  <si>
    <t xml:space="preserve">Главный секретарь </t>
  </si>
  <si>
    <t>Мужчины</t>
  </si>
  <si>
    <t>Температура снега:</t>
  </si>
  <si>
    <t>Управление по физической культуре и спорту мэрии города Ярославля</t>
  </si>
  <si>
    <t>Место проведения: Ярославская обл., г. Ярославль, л/база "Яковлевская"</t>
  </si>
  <si>
    <t>Министерство спорта Российской Федерации</t>
  </si>
  <si>
    <t>Очки (ЭКР)</t>
  </si>
  <si>
    <t>Федерация триатлона России</t>
  </si>
  <si>
    <t>Федерация триатлона Ярославской области</t>
  </si>
  <si>
    <t>КМС</t>
  </si>
  <si>
    <t>МСМК</t>
  </si>
  <si>
    <t>Москва</t>
  </si>
  <si>
    <t>Шевцов Юрий</t>
  </si>
  <si>
    <t>Дата проведения:               10 февраля 2018 г.</t>
  </si>
  <si>
    <t>Этап Кубка России по зимнему триатлону</t>
  </si>
  <si>
    <t>Департамент по физической культуре, спорту и молодежной политике Ярославской области</t>
  </si>
  <si>
    <t>2004</t>
  </si>
  <si>
    <t>Зам. главного судьи</t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</si>
  <si>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-11 </t>
    </r>
    <r>
      <rPr>
        <sz val="10"/>
        <rFont val="Calibri"/>
        <family val="2"/>
      </rPr>
      <t>⁰С</t>
    </r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</si>
  <si>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-10 </t>
    </r>
    <r>
      <rPr>
        <sz val="10"/>
        <rFont val="Calibri"/>
        <family val="2"/>
      </rPr>
      <t>⁰С</t>
    </r>
  </si>
  <si>
    <t xml:space="preserve"> </t>
  </si>
  <si>
    <t>МС</t>
  </si>
  <si>
    <t>ЗМС</t>
  </si>
  <si>
    <t>Ярославская область</t>
  </si>
  <si>
    <t>Раскин Александр</t>
  </si>
  <si>
    <t>2005</t>
  </si>
  <si>
    <t>1 юн</t>
  </si>
  <si>
    <t>2 юн</t>
  </si>
  <si>
    <t>Забродинов Андрей</t>
  </si>
  <si>
    <t>Залавцев Иван</t>
  </si>
  <si>
    <t>Тараканов Кирилл</t>
  </si>
  <si>
    <t>Матвейчук Матвей</t>
  </si>
  <si>
    <t>Потатуев Дмитрий</t>
  </si>
  <si>
    <t>Девушки 2001-2003 г.р.</t>
  </si>
  <si>
    <t xml:space="preserve">Дистанция: бег 3 км (4 круга)+ велогонка 10 км (2 круга) + бег 1,5 км (2 круга) </t>
  </si>
  <si>
    <t>Соколова Ангелина</t>
  </si>
  <si>
    <t>Денежкина Александра</t>
  </si>
  <si>
    <t>Мазина Кристина</t>
  </si>
  <si>
    <t>Винокуров Андрей</t>
  </si>
  <si>
    <t>Галинский Владислав</t>
  </si>
  <si>
    <t>2007</t>
  </si>
  <si>
    <t>2008</t>
  </si>
  <si>
    <t>Пущинский Никита</t>
  </si>
  <si>
    <t>Хихинашвили Ариэль</t>
  </si>
  <si>
    <t>Краснянский Давид</t>
  </si>
  <si>
    <t>Курбацкий Евгений</t>
  </si>
  <si>
    <t>3 юн</t>
  </si>
  <si>
    <t>Лещенко Артем</t>
  </si>
  <si>
    <t>2009</t>
  </si>
  <si>
    <t>Калачёв Андрей</t>
  </si>
  <si>
    <t>Маскаев Карим</t>
  </si>
  <si>
    <t>2010</t>
  </si>
  <si>
    <t>Батырева Варвара</t>
  </si>
  <si>
    <t>Белкина Екатерина</t>
  </si>
  <si>
    <t>2 р</t>
  </si>
  <si>
    <t>1 р</t>
  </si>
  <si>
    <t>Пеньков Никита</t>
  </si>
  <si>
    <t>Технический делегат ФТР</t>
  </si>
  <si>
    <t>I</t>
  </si>
  <si>
    <t>Скляднев Е.Б. (ССВК, г. Москва)</t>
  </si>
  <si>
    <t>Сапожников В.П. (г. Ярославль),  Самсонов И.А. (г. Москва),  Тихун С.Н. (г. Ярославль)</t>
  </si>
  <si>
    <t>Мужчины 1969-1973 г.р.</t>
  </si>
  <si>
    <t>Сила-Новицкая Н.С. (ССВК, г. Долгопрудный)</t>
  </si>
  <si>
    <t>Васин Роман</t>
  </si>
  <si>
    <t xml:space="preserve">Чернышов Дмитрий </t>
  </si>
  <si>
    <t>Сурикова Юлия</t>
  </si>
  <si>
    <t>Юниорки  2000-2003 г.р.</t>
  </si>
  <si>
    <t>Юниоры  2000-2003 г.р.</t>
  </si>
  <si>
    <t>Юноши 2002-2004 г.р.</t>
  </si>
  <si>
    <t>Девушки 2002-2004 г.р.</t>
  </si>
  <si>
    <t>Бузанов Тимофей</t>
  </si>
  <si>
    <t>3 р</t>
  </si>
  <si>
    <t>Серова Анна</t>
  </si>
  <si>
    <t>Юноши 2005-2006 г.р.</t>
  </si>
  <si>
    <t>Девушки 2005-2006 г.р.</t>
  </si>
  <si>
    <t>Лыжи</t>
  </si>
  <si>
    <t>Шевцов Тимофей</t>
  </si>
  <si>
    <t>2006</t>
  </si>
  <si>
    <t>Мальчики 2007 и младше</t>
  </si>
  <si>
    <t>Девочки 2007 и младше</t>
  </si>
  <si>
    <t>Приоров Вадим</t>
  </si>
  <si>
    <t>Сорокина Татьяна</t>
  </si>
  <si>
    <t>Вавинова Полина</t>
  </si>
  <si>
    <t>Любашевский Леонид</t>
  </si>
  <si>
    <t>Шевцов Степан</t>
  </si>
  <si>
    <t>Каткова Мария</t>
  </si>
  <si>
    <t>Веселкин Даниил</t>
  </si>
  <si>
    <t>Силантьев Никита</t>
  </si>
  <si>
    <t>Брегеда Дмитрий</t>
  </si>
  <si>
    <t>Матрусов Антон</t>
  </si>
  <si>
    <t>Добдин Андрей</t>
  </si>
  <si>
    <t>Сорокоумов Сергей</t>
  </si>
  <si>
    <t>Калинина Анастасия</t>
  </si>
  <si>
    <t xml:space="preserve">Карпова Екатерина </t>
  </si>
  <si>
    <t>Прасолова Татьяна</t>
  </si>
  <si>
    <t>Петров Илья</t>
  </si>
  <si>
    <t>Шеметов Артемий</t>
  </si>
  <si>
    <t>Спиридонов  Сергей</t>
  </si>
  <si>
    <t>Кустуктуров Артемий</t>
  </si>
  <si>
    <t xml:space="preserve">Молотков Савелий </t>
  </si>
  <si>
    <t>Ленкова Анастасия</t>
  </si>
  <si>
    <t>Сю-тя-не Артем</t>
  </si>
  <si>
    <t xml:space="preserve">Прасолов Павел </t>
  </si>
  <si>
    <t>Синяговская Юлия</t>
  </si>
  <si>
    <t xml:space="preserve">Тычина Софья </t>
  </si>
  <si>
    <t>Макаров Иван</t>
  </si>
  <si>
    <t>Дьяков Герман</t>
  </si>
  <si>
    <t>Ленкова Анна</t>
  </si>
  <si>
    <t xml:space="preserve">Шлюпкин Николай </t>
  </si>
  <si>
    <t>Ефимов Никита</t>
  </si>
  <si>
    <t>Егоров Михаил</t>
  </si>
  <si>
    <t>Устинков Леонид</t>
  </si>
  <si>
    <t xml:space="preserve">Макеев Владислав </t>
  </si>
  <si>
    <t>Якупов Федор</t>
  </si>
  <si>
    <t>Воронова Ульяна</t>
  </si>
  <si>
    <t>Лабанюк Анна</t>
  </si>
  <si>
    <t>Плешанов Константин</t>
  </si>
  <si>
    <t>Прусаков Алексей</t>
  </si>
  <si>
    <t>Макарова Елена</t>
  </si>
  <si>
    <t>Белозерцев Александр</t>
  </si>
  <si>
    <t>Бобровская Ульяна</t>
  </si>
  <si>
    <t>Гомзяков Иван</t>
  </si>
  <si>
    <t>2012</t>
  </si>
  <si>
    <t>Шумилов Александр</t>
  </si>
  <si>
    <t>Малеев Максим</t>
  </si>
  <si>
    <t>Смирнов Алексей</t>
  </si>
  <si>
    <t>Фокин Егор</t>
  </si>
  <si>
    <t>Фунтов Владимир</t>
  </si>
  <si>
    <t xml:space="preserve">Красникова София </t>
  </si>
  <si>
    <t>Женщины</t>
  </si>
  <si>
    <t>Очки  (ЭКР)</t>
  </si>
  <si>
    <t>Спортивная дисциплина: триатлон-зимний</t>
  </si>
  <si>
    <t>Место проведения: Ярославская обл., г. Ярославль, лыжня база МУ СШОР № 19</t>
  </si>
  <si>
    <t xml:space="preserve">Дата проведения: 15 декабря 2018г.           </t>
  </si>
  <si>
    <t>Шибаев Алексей</t>
  </si>
  <si>
    <t xml:space="preserve">Назаров Никита </t>
  </si>
  <si>
    <t>Дубинин Глеб</t>
  </si>
  <si>
    <t>Радул Анна</t>
  </si>
  <si>
    <t>2011</t>
  </si>
  <si>
    <t>Васильев Александр</t>
  </si>
  <si>
    <t>Селиванов Егор</t>
  </si>
  <si>
    <t>Управление по физическойкультуре и спорту мэрии города Ярославля</t>
  </si>
  <si>
    <t>Анкудинов А.В. (СС 1К, г. Ярославль)</t>
  </si>
  <si>
    <t xml:space="preserve">Кубок Федерации триатлона Ярославской области </t>
  </si>
  <si>
    <t>Тараканова Ю.Ф. (СС1К, Ярославль)</t>
  </si>
  <si>
    <t>Кириллов Евгений</t>
  </si>
  <si>
    <t>Силин Алексей</t>
  </si>
  <si>
    <t>Единов Андрей</t>
  </si>
  <si>
    <t>Решетин Александр</t>
  </si>
  <si>
    <t>Николаева Анастасия</t>
  </si>
  <si>
    <t>Мельников Арсений</t>
  </si>
  <si>
    <t>Семенов  Александр</t>
  </si>
  <si>
    <t>2003</t>
  </si>
  <si>
    <t>Подобедов Олег</t>
  </si>
  <si>
    <t>Любители</t>
  </si>
  <si>
    <t>Мужчины 1974-1978</t>
  </si>
  <si>
    <t>Женщины 1969-1973 г.р.</t>
  </si>
  <si>
    <t>Архипова Александра</t>
  </si>
  <si>
    <t>Коровин Сергей</t>
  </si>
  <si>
    <t xml:space="preserve">Пеньков Андрей </t>
  </si>
  <si>
    <t>Коваленко Наталия</t>
  </si>
  <si>
    <t>Мужчины 1959-1963</t>
  </si>
  <si>
    <t>Клемин Олег</t>
  </si>
  <si>
    <t>Артамонова Анна</t>
  </si>
  <si>
    <t>Ахмадулина Гузель</t>
  </si>
  <si>
    <t>Осипов Сергей</t>
  </si>
  <si>
    <t>Хайруллин Рустем</t>
  </si>
  <si>
    <t>Колесов Артем</t>
  </si>
  <si>
    <t>Муравьев Евгений</t>
  </si>
  <si>
    <t>Муравьева Полина</t>
  </si>
  <si>
    <t>Сальникова Виктория</t>
  </si>
  <si>
    <t xml:space="preserve">Храмова Анастасия </t>
  </si>
  <si>
    <t>Раскатов Кирилл</t>
  </si>
  <si>
    <t>Павлов Борис</t>
  </si>
  <si>
    <t>Веселков Игорь</t>
  </si>
  <si>
    <t xml:space="preserve">Куликов Артём </t>
  </si>
  <si>
    <t>Вашуков Данил</t>
  </si>
  <si>
    <t>Загидуллин Раиль</t>
  </si>
  <si>
    <t>Качалов Николай</t>
  </si>
  <si>
    <t>Мужчины 1954-1958</t>
  </si>
  <si>
    <t>Молева Екатерина</t>
  </si>
  <si>
    <t>Вавинова Вероника</t>
  </si>
  <si>
    <t>Коэф</t>
  </si>
  <si>
    <t xml:space="preserve">Дистанция: бег 3 км (1 круг)+ велогонка 5 км (2 круга) + лыжи 5 км (2 кругa) </t>
  </si>
  <si>
    <t xml:space="preserve">Дистанция: бег 2 км (1 круг)+ велогонка 4 км (2 круга) + лыжи 3 км (2 круга) </t>
  </si>
  <si>
    <t>Дергаев Антон</t>
  </si>
  <si>
    <t>Миленин Андрей</t>
  </si>
  <si>
    <t>Ладяшкина Марина</t>
  </si>
  <si>
    <t>Залавцев Семен</t>
  </si>
  <si>
    <t>Крупко Вячеслав</t>
  </si>
  <si>
    <t>сошел</t>
  </si>
  <si>
    <t>сошла</t>
  </si>
  <si>
    <t>Пронин Антон</t>
  </si>
  <si>
    <t>⁰С</t>
  </si>
  <si>
    <r>
      <t xml:space="preserve">Не закончил дистанцию: </t>
    </r>
    <r>
      <rPr>
        <sz val="10"/>
        <rFont val="Arial"/>
        <family val="2"/>
      </rPr>
      <t>№ 24 - сход после беговой дистанции</t>
    </r>
  </si>
  <si>
    <t>Н/Ф</t>
  </si>
  <si>
    <r>
      <t xml:space="preserve">Не закончил дистанцию: </t>
    </r>
    <r>
      <rPr>
        <sz val="10"/>
        <rFont val="Arial"/>
        <family val="2"/>
      </rPr>
      <t>№ 60 - сход на беговой дистанции</t>
    </r>
  </si>
  <si>
    <t>II</t>
  </si>
  <si>
    <t>III</t>
  </si>
  <si>
    <t xml:space="preserve">Открытый турнир города Ярославля по зимнему триатлону на приз "Открытие зимнего сезона" </t>
  </si>
  <si>
    <r>
      <t xml:space="preserve">Не закончил дистанцию: </t>
    </r>
    <r>
      <rPr>
        <sz val="10"/>
        <rFont val="Arial"/>
        <family val="2"/>
      </rPr>
      <t>№ 164 - сход с лыжной дистанции</t>
    </r>
  </si>
  <si>
    <t>Открытый турнир города Ярославля по зимнему триатлону на приз "Открытие зимнего сезона"</t>
  </si>
  <si>
    <r>
      <rPr>
        <b/>
        <sz val="10"/>
        <rFont val="Arial"/>
        <family val="2"/>
      </rPr>
      <t xml:space="preserve">Дисквалификация: </t>
    </r>
    <r>
      <rPr>
        <sz val="10"/>
        <rFont val="Arial"/>
        <family val="0"/>
      </rPr>
      <t xml:space="preserve">№ 121 - сокращение лыжной дистанции </t>
    </r>
  </si>
  <si>
    <t>ДСК</t>
  </si>
  <si>
    <r>
      <t xml:space="preserve">Штраф: </t>
    </r>
    <r>
      <rPr>
        <sz val="10"/>
        <rFont val="Arial"/>
        <family val="2"/>
      </rPr>
      <t xml:space="preserve">№ 20, 25, 26 - нарушение в транзитной зоне </t>
    </r>
  </si>
  <si>
    <r>
      <t xml:space="preserve">Штраф: </t>
    </r>
    <r>
      <rPr>
        <sz val="10"/>
        <rFont val="Arial"/>
        <family val="2"/>
      </rPr>
      <t xml:space="preserve">№ 41 - нарушение в транзитной зоне </t>
    </r>
  </si>
  <si>
    <r>
      <t xml:space="preserve">Штраф: </t>
    </r>
    <r>
      <rPr>
        <sz val="10"/>
        <rFont val="Arial"/>
        <family val="2"/>
      </rPr>
      <t xml:space="preserve">№ 55 - нарушение в транзитной зоне </t>
    </r>
  </si>
  <si>
    <r>
      <t xml:space="preserve">Штраф: </t>
    </r>
    <r>
      <rPr>
        <sz val="10"/>
        <rFont val="Arial"/>
        <family val="2"/>
      </rPr>
      <t xml:space="preserve">№ 109 - нарушение в транзитной зоне </t>
    </r>
  </si>
  <si>
    <t>Молокова Яна</t>
  </si>
  <si>
    <t>Субъект РФ, город</t>
  </si>
  <si>
    <t>кмс</t>
  </si>
  <si>
    <t>1юр</t>
  </si>
  <si>
    <t>Ярославская, Ярославль</t>
  </si>
  <si>
    <t>Чувашская р-ка, Чебоксары</t>
  </si>
  <si>
    <t xml:space="preserve">Саратовская, Саратов </t>
  </si>
  <si>
    <t>Республика Татарстан, Казань</t>
  </si>
  <si>
    <t>Пермский край, Оханск</t>
  </si>
  <si>
    <t>Ярославская, Данилов</t>
  </si>
  <si>
    <t>Саратовская, Саратов</t>
  </si>
  <si>
    <t>Тверская, Конаково</t>
  </si>
  <si>
    <t>Чувашская р-ка, Новочебоксарск</t>
  </si>
  <si>
    <t>1 юр</t>
  </si>
  <si>
    <t>2 юр</t>
  </si>
  <si>
    <t>3 юр</t>
  </si>
  <si>
    <t>б/р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</si>
</sst>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[$-409]h:mm:ss\ AM/PM;@"/>
    <numFmt numFmtId="183" formatCode="h:mm:ss;@"/>
    <numFmt numFmtId="184" formatCode="[h]:mm:ss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ss.0;@"/>
    <numFmt numFmtId="191" formatCode="h:mm:ss.0;@"/>
    <numFmt numFmtId="192" formatCode="m:ss.00;@"/>
    <numFmt numFmtId="193" formatCode="ss.00;@"/>
    <numFmt numFmtId="194" formatCode="000000"/>
    <numFmt numFmtId="195" formatCode="00000\-0000"/>
    <numFmt numFmtId="196" formatCode="[&lt;=9999999]###\-####;\(###\)\ ###\-####"/>
    <numFmt numFmtId="197" formatCode="#,##0.00&quot;р.&quot;"/>
    <numFmt numFmtId="198" formatCode="[$-F400]h:mm:ss\ AM/PM"/>
  </numFmts>
  <fonts count="6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7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4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8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180" fontId="45" fillId="0" borderId="1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10" xfId="0" applyNumberForma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21" fontId="4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21" fontId="0" fillId="0" borderId="0" xfId="0" applyNumberFormat="1" applyFont="1" applyAlignment="1">
      <alignment/>
    </xf>
    <xf numFmtId="21" fontId="6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181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80" fontId="46" fillId="0" borderId="0" xfId="0" applyNumberFormat="1" applyFont="1" applyBorder="1" applyAlignment="1">
      <alignment vertical="center"/>
    </xf>
    <xf numFmtId="180" fontId="46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183" fontId="46" fillId="0" borderId="0" xfId="0" applyNumberFormat="1" applyFont="1" applyBorder="1" applyAlignment="1">
      <alignment horizontal="center" vertical="center"/>
    </xf>
    <xf numFmtId="47" fontId="55" fillId="0" borderId="0" xfId="0" applyNumberFormat="1" applyFont="1" applyBorder="1" applyAlignment="1">
      <alignment horizontal="center" vertical="center"/>
    </xf>
    <xf numFmtId="21" fontId="55" fillId="0" borderId="0" xfId="0" applyNumberFormat="1" applyFont="1" applyBorder="1" applyAlignment="1">
      <alignment horizontal="center" vertical="center"/>
    </xf>
    <xf numFmtId="180" fontId="46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21" fontId="4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7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181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181" fontId="0" fillId="34" borderId="10" xfId="0" applyNumberFormat="1" applyFill="1" applyBorder="1" applyAlignment="1">
      <alignment horizontal="center"/>
    </xf>
    <xf numFmtId="47" fontId="4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80" fontId="0" fillId="0" borderId="0" xfId="0" applyNumberFormat="1" applyBorder="1" applyAlignment="1">
      <alignment vertical="center"/>
    </xf>
    <xf numFmtId="0" fontId="14" fillId="34" borderId="10" xfId="0" applyFont="1" applyFill="1" applyBorder="1" applyAlignment="1" applyProtection="1">
      <alignment horizontal="center"/>
      <protection/>
    </xf>
    <xf numFmtId="47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47" fontId="62" fillId="0" borderId="0" xfId="0" applyNumberFormat="1" applyFont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wrapText="1"/>
    </xf>
    <xf numFmtId="180" fontId="0" fillId="34" borderId="10" xfId="0" applyNumberFormat="1" applyFont="1" applyFill="1" applyBorder="1" applyAlignment="1">
      <alignment/>
    </xf>
    <xf numFmtId="181" fontId="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 applyProtection="1">
      <alignment horizontal="left" wrapText="1"/>
      <protection/>
    </xf>
    <xf numFmtId="180" fontId="0" fillId="34" borderId="10" xfId="0" applyNumberFormat="1" applyFill="1" applyBorder="1" applyAlignment="1">
      <alignment/>
    </xf>
    <xf numFmtId="0" fontId="45" fillId="34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45" fillId="34" borderId="10" xfId="0" applyFont="1" applyFill="1" applyBorder="1" applyAlignment="1" applyProtection="1">
      <alignment horizontal="left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47" fontId="0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 applyProtection="1">
      <alignment horizontal="left" wrapText="1"/>
      <protection/>
    </xf>
    <xf numFmtId="0" fontId="16" fillId="34" borderId="10" xfId="0" applyFont="1" applyFill="1" applyBorder="1" applyAlignment="1" applyProtection="1">
      <alignment horizontal="center" wrapText="1"/>
      <protection/>
    </xf>
    <xf numFmtId="0" fontId="15" fillId="34" borderId="10" xfId="0" applyFont="1" applyFill="1" applyBorder="1" applyAlignment="1" applyProtection="1">
      <alignment horizontal="center"/>
      <protection/>
    </xf>
    <xf numFmtId="0" fontId="66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 applyProtection="1">
      <alignment horizontal="center"/>
      <protection/>
    </xf>
    <xf numFmtId="183" fontId="0" fillId="34" borderId="0" xfId="0" applyNumberFormat="1" applyFill="1" applyBorder="1" applyAlignment="1">
      <alignment/>
    </xf>
    <xf numFmtId="198" fontId="0" fillId="35" borderId="0" xfId="0" applyNumberFormat="1" applyFill="1" applyBorder="1" applyAlignment="1">
      <alignment/>
    </xf>
    <xf numFmtId="21" fontId="4" fillId="35" borderId="0" xfId="0" applyNumberFormat="1" applyFont="1" applyFill="1" applyBorder="1" applyAlignment="1">
      <alignment horizontal="center"/>
    </xf>
    <xf numFmtId="183" fontId="0" fillId="35" borderId="0" xfId="0" applyNumberFormat="1" applyFill="1" applyBorder="1" applyAlignment="1">
      <alignment/>
    </xf>
    <xf numFmtId="198" fontId="0" fillId="7" borderId="0" xfId="0" applyNumberFormat="1" applyFill="1" applyBorder="1" applyAlignment="1">
      <alignment/>
    </xf>
    <xf numFmtId="21" fontId="4" fillId="7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/>
    </xf>
    <xf numFmtId="21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0" fontId="46" fillId="36" borderId="0" xfId="0" applyFont="1" applyFill="1" applyBorder="1" applyAlignment="1">
      <alignment/>
    </xf>
    <xf numFmtId="0" fontId="45" fillId="36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21" fontId="2" fillId="37" borderId="10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/>
    </xf>
    <xf numFmtId="21" fontId="46" fillId="34" borderId="0" xfId="0" applyNumberFormat="1" applyFont="1" applyFill="1" applyBorder="1" applyAlignment="1">
      <alignment/>
    </xf>
    <xf numFmtId="21" fontId="4" fillId="34" borderId="10" xfId="0" applyNumberFormat="1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84" fontId="0" fillId="34" borderId="10" xfId="0" applyNumberFormat="1" applyFont="1" applyFill="1" applyBorder="1" applyAlignment="1">
      <alignment horizontal="center"/>
    </xf>
    <xf numFmtId="183" fontId="0" fillId="34" borderId="10" xfId="0" applyNumberFormat="1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5" fillId="37" borderId="10" xfId="0" applyFont="1" applyFill="1" applyBorder="1" applyAlignment="1">
      <alignment horizontal="center" vertical="center"/>
    </xf>
    <xf numFmtId="183" fontId="0" fillId="34" borderId="0" xfId="0" applyNumberFormat="1" applyFont="1" applyFill="1" applyBorder="1" applyAlignment="1">
      <alignment/>
    </xf>
    <xf numFmtId="198" fontId="0" fillId="7" borderId="0" xfId="0" applyNumberFormat="1" applyFont="1" applyFill="1" applyBorder="1" applyAlignment="1">
      <alignment/>
    </xf>
    <xf numFmtId="198" fontId="0" fillId="35" borderId="0" xfId="0" applyNumberFormat="1" applyFont="1" applyFill="1" applyBorder="1" applyAlignment="1">
      <alignment/>
    </xf>
    <xf numFmtId="183" fontId="0" fillId="35" borderId="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 horizontal="center" vertical="center"/>
    </xf>
    <xf numFmtId="180" fontId="0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84" fontId="0" fillId="34" borderId="10" xfId="0" applyNumberFormat="1" applyFont="1" applyFill="1" applyBorder="1" applyAlignment="1">
      <alignment horizontal="center" vertical="center"/>
    </xf>
    <xf numFmtId="183" fontId="0" fillId="34" borderId="10" xfId="0" applyNumberFormat="1" applyFont="1" applyFill="1" applyBorder="1" applyAlignment="1">
      <alignment horizontal="center" vertical="center"/>
    </xf>
    <xf numFmtId="47" fontId="4" fillId="34" borderId="10" xfId="0" applyNumberFormat="1" applyFont="1" applyFill="1" applyBorder="1" applyAlignment="1">
      <alignment horizontal="center" vertical="center"/>
    </xf>
    <xf numFmtId="21" fontId="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183" fontId="4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vertical="center"/>
    </xf>
    <xf numFmtId="197" fontId="7" fillId="0" borderId="0" xfId="0" applyNumberFormat="1" applyFont="1" applyFill="1" applyBorder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5" fillId="37" borderId="10" xfId="0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67" fillId="37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wrapText="1"/>
    </xf>
    <xf numFmtId="0" fontId="45" fillId="34" borderId="0" xfId="0" applyFont="1" applyFill="1" applyBorder="1" applyAlignment="1">
      <alignment horizontal="center" wrapText="1"/>
    </xf>
    <xf numFmtId="181" fontId="0" fillId="34" borderId="0" xfId="0" applyNumberFormat="1" applyFill="1" applyBorder="1" applyAlignment="1">
      <alignment horizontal="center"/>
    </xf>
    <xf numFmtId="180" fontId="0" fillId="34" borderId="0" xfId="0" applyNumberFormat="1" applyFill="1" applyBorder="1" applyAlignment="1">
      <alignment/>
    </xf>
    <xf numFmtId="180" fontId="0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181" fontId="0" fillId="34" borderId="0" xfId="0" applyNumberFormat="1" applyFont="1" applyFill="1" applyBorder="1" applyAlignment="1">
      <alignment horizontal="center"/>
    </xf>
    <xf numFmtId="183" fontId="0" fillId="34" borderId="0" xfId="0" applyNumberFormat="1" applyFont="1" applyFill="1" applyBorder="1" applyAlignment="1">
      <alignment horizontal="center"/>
    </xf>
    <xf numFmtId="47" fontId="4" fillId="34" borderId="0" xfId="0" applyNumberFormat="1" applyFont="1" applyFill="1" applyBorder="1" applyAlignment="1">
      <alignment horizontal="center"/>
    </xf>
    <xf numFmtId="21" fontId="4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21" fontId="46" fillId="34" borderId="10" xfId="0" applyNumberFormat="1" applyFont="1" applyFill="1" applyBorder="1" applyAlignment="1">
      <alignment horizontal="center"/>
    </xf>
    <xf numFmtId="0" fontId="68" fillId="34" borderId="10" xfId="0" applyFont="1" applyFill="1" applyBorder="1" applyAlignment="1" applyProtection="1">
      <alignment horizontal="center"/>
      <protection/>
    </xf>
    <xf numFmtId="47" fontId="46" fillId="34" borderId="10" xfId="0" applyNumberFormat="1" applyFont="1" applyFill="1" applyBorder="1" applyAlignment="1">
      <alignment/>
    </xf>
    <xf numFmtId="21" fontId="46" fillId="34" borderId="10" xfId="0" applyNumberFormat="1" applyFont="1" applyFill="1" applyBorder="1" applyAlignment="1">
      <alignment/>
    </xf>
    <xf numFmtId="181" fontId="46" fillId="34" borderId="10" xfId="0" applyNumberFormat="1" applyFont="1" applyFill="1" applyBorder="1" applyAlignment="1">
      <alignment/>
    </xf>
    <xf numFmtId="47" fontId="46" fillId="34" borderId="10" xfId="0" applyNumberFormat="1" applyFont="1" applyFill="1" applyBorder="1" applyAlignment="1">
      <alignment horizontal="right"/>
    </xf>
    <xf numFmtId="183" fontId="46" fillId="34" borderId="10" xfId="0" applyNumberFormat="1" applyFont="1" applyFill="1" applyBorder="1" applyAlignment="1">
      <alignment/>
    </xf>
    <xf numFmtId="183" fontId="46" fillId="34" borderId="0" xfId="0" applyNumberFormat="1" applyFont="1" applyFill="1" applyBorder="1" applyAlignment="1">
      <alignment/>
    </xf>
    <xf numFmtId="191" fontId="46" fillId="34" borderId="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647700</xdr:colOff>
      <xdr:row>12</xdr:row>
      <xdr:rowOff>0</xdr:rowOff>
    </xdr:from>
    <xdr:to>
      <xdr:col>27</xdr:col>
      <xdr:colOff>-2147483648</xdr:colOff>
      <xdr:row>12</xdr:row>
      <xdr:rowOff>38100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4384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638175</xdr:colOff>
      <xdr:row>0</xdr:row>
      <xdr:rowOff>19050</xdr:rowOff>
    </xdr:from>
    <xdr:to>
      <xdr:col>27</xdr:col>
      <xdr:colOff>-2147483648</xdr:colOff>
      <xdr:row>0</xdr:row>
      <xdr:rowOff>47625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905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95250</xdr:colOff>
      <xdr:row>0</xdr:row>
      <xdr:rowOff>57150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228600</xdr:rowOff>
    </xdr:from>
    <xdr:to>
      <xdr:col>2</xdr:col>
      <xdr:colOff>923925</xdr:colOff>
      <xdr:row>3</xdr:row>
      <xdr:rowOff>38100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2860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200025</xdr:colOff>
      <xdr:row>0</xdr:row>
      <xdr:rowOff>57150</xdr:rowOff>
    </xdr:from>
    <xdr:to>
      <xdr:col>30</xdr:col>
      <xdr:colOff>57150</xdr:colOff>
      <xdr:row>4</xdr:row>
      <xdr:rowOff>104775</xdr:rowOff>
    </xdr:to>
    <xdr:pic>
      <xdr:nvPicPr>
        <xdr:cNvPr id="5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57150"/>
          <a:ext cx="571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590550</xdr:colOff>
      <xdr:row>14</xdr:row>
      <xdr:rowOff>0</xdr:rowOff>
    </xdr:from>
    <xdr:to>
      <xdr:col>27</xdr:col>
      <xdr:colOff>590550</xdr:colOff>
      <xdr:row>14</xdr:row>
      <xdr:rowOff>161925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28194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590550</xdr:colOff>
      <xdr:row>12</xdr:row>
      <xdr:rowOff>0</xdr:rowOff>
    </xdr:from>
    <xdr:to>
      <xdr:col>27</xdr:col>
      <xdr:colOff>590550</xdr:colOff>
      <xdr:row>12</xdr:row>
      <xdr:rowOff>142875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2438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95250</xdr:colOff>
      <xdr:row>0</xdr:row>
      <xdr:rowOff>57150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171450</xdr:rowOff>
    </xdr:from>
    <xdr:to>
      <xdr:col>2</xdr:col>
      <xdr:colOff>857250</xdr:colOff>
      <xdr:row>2</xdr:row>
      <xdr:rowOff>123825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145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276225</xdr:colOff>
      <xdr:row>0</xdr:row>
      <xdr:rowOff>123825</xdr:rowOff>
    </xdr:from>
    <xdr:to>
      <xdr:col>30</xdr:col>
      <xdr:colOff>38100</xdr:colOff>
      <xdr:row>3</xdr:row>
      <xdr:rowOff>57150</xdr:rowOff>
    </xdr:to>
    <xdr:pic>
      <xdr:nvPicPr>
        <xdr:cNvPr id="5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72875" y="1238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657225</xdr:colOff>
      <xdr:row>25</xdr:row>
      <xdr:rowOff>0</xdr:rowOff>
    </xdr:from>
    <xdr:to>
      <xdr:col>27</xdr:col>
      <xdr:colOff>657225</xdr:colOff>
      <xdr:row>25</xdr:row>
      <xdr:rowOff>28575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8194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25</xdr:row>
      <xdr:rowOff>0</xdr:rowOff>
    </xdr:from>
    <xdr:to>
      <xdr:col>27</xdr:col>
      <xdr:colOff>647700</xdr:colOff>
      <xdr:row>25</xdr:row>
      <xdr:rowOff>19050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8194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23</xdr:row>
      <xdr:rowOff>0</xdr:rowOff>
    </xdr:from>
    <xdr:to>
      <xdr:col>39</xdr:col>
      <xdr:colOff>419100</xdr:colOff>
      <xdr:row>23</xdr:row>
      <xdr:rowOff>0</xdr:rowOff>
    </xdr:to>
    <xdr:pic>
      <xdr:nvPicPr>
        <xdr:cNvPr id="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243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23</xdr:row>
      <xdr:rowOff>0</xdr:rowOff>
    </xdr:from>
    <xdr:to>
      <xdr:col>29</xdr:col>
      <xdr:colOff>609600</xdr:colOff>
      <xdr:row>23</xdr:row>
      <xdr:rowOff>0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4384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0</xdr:rowOff>
    </xdr:from>
    <xdr:to>
      <xdr:col>2</xdr:col>
      <xdr:colOff>1104900</xdr:colOff>
      <xdr:row>23</xdr:row>
      <xdr:rowOff>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4384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57150</xdr:rowOff>
    </xdr:from>
    <xdr:to>
      <xdr:col>2</xdr:col>
      <xdr:colOff>95250</xdr:colOff>
      <xdr:row>11</xdr:row>
      <xdr:rowOff>57150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114300</xdr:rowOff>
    </xdr:from>
    <xdr:to>
      <xdr:col>2</xdr:col>
      <xdr:colOff>942975</xdr:colOff>
      <xdr:row>13</xdr:row>
      <xdr:rowOff>85725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1430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371475</xdr:colOff>
      <xdr:row>11</xdr:row>
      <xdr:rowOff>152400</xdr:rowOff>
    </xdr:from>
    <xdr:to>
      <xdr:col>30</xdr:col>
      <xdr:colOff>219075</xdr:colOff>
      <xdr:row>14</xdr:row>
      <xdr:rowOff>85725</xdr:rowOff>
    </xdr:to>
    <xdr:pic>
      <xdr:nvPicPr>
        <xdr:cNvPr id="8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01400" y="1524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647700</xdr:colOff>
      <xdr:row>23</xdr:row>
      <xdr:rowOff>0</xdr:rowOff>
    </xdr:from>
    <xdr:to>
      <xdr:col>29</xdr:col>
      <xdr:colOff>628650</xdr:colOff>
      <xdr:row>23</xdr:row>
      <xdr:rowOff>0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4384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25</xdr:row>
      <xdr:rowOff>0</xdr:rowOff>
    </xdr:from>
    <xdr:to>
      <xdr:col>27</xdr:col>
      <xdr:colOff>647700</xdr:colOff>
      <xdr:row>28</xdr:row>
      <xdr:rowOff>57150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8194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26</xdr:row>
      <xdr:rowOff>0</xdr:rowOff>
    </xdr:from>
    <xdr:to>
      <xdr:col>27</xdr:col>
      <xdr:colOff>647700</xdr:colOff>
      <xdr:row>30</xdr:row>
      <xdr:rowOff>66675</xdr:rowOff>
    </xdr:to>
    <xdr:pic>
      <xdr:nvPicPr>
        <xdr:cNvPr id="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31527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41</xdr:row>
      <xdr:rowOff>0</xdr:rowOff>
    </xdr:from>
    <xdr:to>
      <xdr:col>27</xdr:col>
      <xdr:colOff>647700</xdr:colOff>
      <xdr:row>44</xdr:row>
      <xdr:rowOff>57150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5572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57150</xdr:rowOff>
    </xdr:from>
    <xdr:to>
      <xdr:col>2</xdr:col>
      <xdr:colOff>95250</xdr:colOff>
      <xdr:row>11</xdr:row>
      <xdr:rowOff>57150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152400</xdr:rowOff>
    </xdr:from>
    <xdr:to>
      <xdr:col>2</xdr:col>
      <xdr:colOff>828675</xdr:colOff>
      <xdr:row>13</xdr:row>
      <xdr:rowOff>66675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524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1</xdr:row>
      <xdr:rowOff>0</xdr:rowOff>
    </xdr:from>
    <xdr:to>
      <xdr:col>39</xdr:col>
      <xdr:colOff>0</xdr:colOff>
      <xdr:row>12</xdr:row>
      <xdr:rowOff>123825</xdr:rowOff>
    </xdr:to>
    <xdr:pic>
      <xdr:nvPicPr>
        <xdr:cNvPr id="7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438150</xdr:colOff>
      <xdr:row>11</xdr:row>
      <xdr:rowOff>66675</xdr:rowOff>
    </xdr:from>
    <xdr:to>
      <xdr:col>30</xdr:col>
      <xdr:colOff>123825</xdr:colOff>
      <xdr:row>13</xdr:row>
      <xdr:rowOff>66675</xdr:rowOff>
    </xdr:to>
    <xdr:pic>
      <xdr:nvPicPr>
        <xdr:cNvPr id="8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82375" y="6667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647700</xdr:colOff>
      <xdr:row>11</xdr:row>
      <xdr:rowOff>19050</xdr:rowOff>
    </xdr:from>
    <xdr:to>
      <xdr:col>27</xdr:col>
      <xdr:colOff>647700</xdr:colOff>
      <xdr:row>14</xdr:row>
      <xdr:rowOff>114300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0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95250</xdr:rowOff>
    </xdr:from>
    <xdr:to>
      <xdr:col>2</xdr:col>
      <xdr:colOff>914400</xdr:colOff>
      <xdr:row>13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295275</xdr:colOff>
      <xdr:row>11</xdr:row>
      <xdr:rowOff>123825</xdr:rowOff>
    </xdr:from>
    <xdr:to>
      <xdr:col>29</xdr:col>
      <xdr:colOff>104775</xdr:colOff>
      <xdr:row>14</xdr:row>
      <xdr:rowOff>76200</xdr:rowOff>
    </xdr:to>
    <xdr:pic>
      <xdr:nvPicPr>
        <xdr:cNvPr id="3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06150" y="12382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647700</xdr:colOff>
      <xdr:row>11</xdr:row>
      <xdr:rowOff>19050</xdr:rowOff>
    </xdr:from>
    <xdr:to>
      <xdr:col>27</xdr:col>
      <xdr:colOff>647700</xdr:colOff>
      <xdr:row>14</xdr:row>
      <xdr:rowOff>114300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90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11</xdr:row>
      <xdr:rowOff>142875</xdr:rowOff>
    </xdr:from>
    <xdr:to>
      <xdr:col>2</xdr:col>
      <xdr:colOff>819150</xdr:colOff>
      <xdr:row>13</xdr:row>
      <xdr:rowOff>114300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4287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200025</xdr:colOff>
      <xdr:row>11</xdr:row>
      <xdr:rowOff>133350</xdr:rowOff>
    </xdr:from>
    <xdr:to>
      <xdr:col>29</xdr:col>
      <xdr:colOff>638175</xdr:colOff>
      <xdr:row>14</xdr:row>
      <xdr:rowOff>47625</xdr:rowOff>
    </xdr:to>
    <xdr:pic>
      <xdr:nvPicPr>
        <xdr:cNvPr id="3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13335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60</xdr:row>
      <xdr:rowOff>19050</xdr:rowOff>
    </xdr:from>
    <xdr:to>
      <xdr:col>27</xdr:col>
      <xdr:colOff>647700</xdr:colOff>
      <xdr:row>63</xdr:row>
      <xdr:rowOff>85725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8011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60</xdr:row>
      <xdr:rowOff>142875</xdr:rowOff>
    </xdr:from>
    <xdr:to>
      <xdr:col>2</xdr:col>
      <xdr:colOff>819150</xdr:colOff>
      <xdr:row>62</xdr:row>
      <xdr:rowOff>142875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9249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438150</xdr:colOff>
      <xdr:row>60</xdr:row>
      <xdr:rowOff>133350</xdr:rowOff>
    </xdr:from>
    <xdr:to>
      <xdr:col>30</xdr:col>
      <xdr:colOff>190500</xdr:colOff>
      <xdr:row>63</xdr:row>
      <xdr:rowOff>47625</xdr:rowOff>
    </xdr:to>
    <xdr:pic>
      <xdr:nvPicPr>
        <xdr:cNvPr id="6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91540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647700</xdr:colOff>
      <xdr:row>11</xdr:row>
      <xdr:rowOff>19050</xdr:rowOff>
    </xdr:from>
    <xdr:to>
      <xdr:col>27</xdr:col>
      <xdr:colOff>647700</xdr:colOff>
      <xdr:row>14</xdr:row>
      <xdr:rowOff>114300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90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11</xdr:row>
      <xdr:rowOff>152400</xdr:rowOff>
    </xdr:from>
    <xdr:to>
      <xdr:col>2</xdr:col>
      <xdr:colOff>742950</xdr:colOff>
      <xdr:row>13</xdr:row>
      <xdr:rowOff>66675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27</xdr:row>
      <xdr:rowOff>0</xdr:rowOff>
    </xdr:from>
    <xdr:to>
      <xdr:col>27</xdr:col>
      <xdr:colOff>647700</xdr:colOff>
      <xdr:row>29</xdr:row>
      <xdr:rowOff>104775</xdr:rowOff>
    </xdr:to>
    <xdr:pic>
      <xdr:nvPicPr>
        <xdr:cNvPr id="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3514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30</xdr:row>
      <xdr:rowOff>0</xdr:rowOff>
    </xdr:from>
    <xdr:to>
      <xdr:col>27</xdr:col>
      <xdr:colOff>647700</xdr:colOff>
      <xdr:row>32</xdr:row>
      <xdr:rowOff>104775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4429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32</xdr:row>
      <xdr:rowOff>0</xdr:rowOff>
    </xdr:from>
    <xdr:to>
      <xdr:col>27</xdr:col>
      <xdr:colOff>647700</xdr:colOff>
      <xdr:row>34</xdr:row>
      <xdr:rowOff>104775</xdr:rowOff>
    </xdr:to>
    <xdr:pic>
      <xdr:nvPicPr>
        <xdr:cNvPr id="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038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34</xdr:row>
      <xdr:rowOff>0</xdr:rowOff>
    </xdr:from>
    <xdr:to>
      <xdr:col>27</xdr:col>
      <xdr:colOff>647700</xdr:colOff>
      <xdr:row>36</xdr:row>
      <xdr:rowOff>104775</xdr:rowOff>
    </xdr:to>
    <xdr:pic>
      <xdr:nvPicPr>
        <xdr:cNvPr id="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6483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25</xdr:row>
      <xdr:rowOff>0</xdr:rowOff>
    </xdr:from>
    <xdr:to>
      <xdr:col>27</xdr:col>
      <xdr:colOff>647700</xdr:colOff>
      <xdr:row>27</xdr:row>
      <xdr:rowOff>104775</xdr:rowOff>
    </xdr:to>
    <xdr:pic>
      <xdr:nvPicPr>
        <xdr:cNvPr id="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2905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27</xdr:row>
      <xdr:rowOff>0</xdr:rowOff>
    </xdr:from>
    <xdr:to>
      <xdr:col>27</xdr:col>
      <xdr:colOff>647700</xdr:colOff>
      <xdr:row>29</xdr:row>
      <xdr:rowOff>104775</xdr:rowOff>
    </xdr:to>
    <xdr:pic>
      <xdr:nvPicPr>
        <xdr:cNvPr id="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3514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28</xdr:row>
      <xdr:rowOff>0</xdr:rowOff>
    </xdr:from>
    <xdr:to>
      <xdr:col>27</xdr:col>
      <xdr:colOff>647700</xdr:colOff>
      <xdr:row>30</xdr:row>
      <xdr:rowOff>104775</xdr:rowOff>
    </xdr:to>
    <xdr:pic>
      <xdr:nvPicPr>
        <xdr:cNvPr id="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38195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30</xdr:row>
      <xdr:rowOff>0</xdr:rowOff>
    </xdr:from>
    <xdr:to>
      <xdr:col>27</xdr:col>
      <xdr:colOff>647700</xdr:colOff>
      <xdr:row>32</xdr:row>
      <xdr:rowOff>104775</xdr:rowOff>
    </xdr:to>
    <xdr:pic>
      <xdr:nvPicPr>
        <xdr:cNvPr id="1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4429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32</xdr:row>
      <xdr:rowOff>0</xdr:rowOff>
    </xdr:from>
    <xdr:to>
      <xdr:col>27</xdr:col>
      <xdr:colOff>647700</xdr:colOff>
      <xdr:row>34</xdr:row>
      <xdr:rowOff>104775</xdr:rowOff>
    </xdr:to>
    <xdr:pic>
      <xdr:nvPicPr>
        <xdr:cNvPr id="1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038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32</xdr:row>
      <xdr:rowOff>0</xdr:rowOff>
    </xdr:from>
    <xdr:to>
      <xdr:col>27</xdr:col>
      <xdr:colOff>647700</xdr:colOff>
      <xdr:row>34</xdr:row>
      <xdr:rowOff>104775</xdr:rowOff>
    </xdr:to>
    <xdr:pic>
      <xdr:nvPicPr>
        <xdr:cNvPr id="1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038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647700</xdr:colOff>
      <xdr:row>34</xdr:row>
      <xdr:rowOff>0</xdr:rowOff>
    </xdr:from>
    <xdr:to>
      <xdr:col>27</xdr:col>
      <xdr:colOff>647700</xdr:colOff>
      <xdr:row>36</xdr:row>
      <xdr:rowOff>104775</xdr:rowOff>
    </xdr:to>
    <xdr:pic>
      <xdr:nvPicPr>
        <xdr:cNvPr id="1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6483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381000</xdr:colOff>
      <xdr:row>11</xdr:row>
      <xdr:rowOff>95250</xdr:rowOff>
    </xdr:from>
    <xdr:to>
      <xdr:col>30</xdr:col>
      <xdr:colOff>171450</xdr:colOff>
      <xdr:row>14</xdr:row>
      <xdr:rowOff>85725</xdr:rowOff>
    </xdr:to>
    <xdr:pic>
      <xdr:nvPicPr>
        <xdr:cNvPr id="14" name="Picture 181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952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80;&#1055;%20&#1071;&#1088;&#1086;&#1089;&#1083;&#1072;&#1074;&#1083;&#1103;%20(&#1076;&#1091;&#1072;&#1090;&#1083;&#1086;&#1085;-&#1082;&#1088;&#1086;&#1089;&#1089;)6%20&#1086;&#1082;&#1090;&#1103;&#1073;&#1088;&#1103;%202018&#1075;\&#1055;&#1056;&#1054;&#1058;&#1054;&#1050;&#1054;&#1051;&#1067;\&#1055;&#1056;&#1054;&#1058;&#1054;&#1050;&#1054;&#1051;%20&#1063;&#1080;&#1055;%20&#1075;.%20&#1071;&#1088;&#1086;&#1089;&#1083;&#1072;&#1074;&#1083;&#1103;%206%20&#1086;&#1082;&#1090;&#1103;&#1073;&#1088;&#1103;%20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"/>
      <sheetName val="Юниорки"/>
      <sheetName val="ЮД 2001-2003"/>
      <sheetName val="ЮД 2004-2005"/>
      <sheetName val="МД 2006 и младше"/>
      <sheetName val="Ветераны"/>
      <sheetName val="Финишки"/>
    </sheetNames>
    <sheetDataSet>
      <sheetData sheetId="6">
        <row r="4">
          <cell r="A4">
            <v>140</v>
          </cell>
          <cell r="B4">
            <v>0.0037847222222222223</v>
          </cell>
          <cell r="D4">
            <v>93</v>
          </cell>
          <cell r="E4">
            <v>0.004293981481481481</v>
          </cell>
          <cell r="G4">
            <v>93</v>
          </cell>
          <cell r="H4">
            <v>0.012766203703703703</v>
          </cell>
          <cell r="J4">
            <v>93</v>
          </cell>
          <cell r="K4">
            <v>0.013252314814814814</v>
          </cell>
          <cell r="M4">
            <v>93</v>
          </cell>
          <cell r="N4">
            <v>0.014814814814814814</v>
          </cell>
        </row>
        <row r="5">
          <cell r="A5">
            <v>93</v>
          </cell>
          <cell r="B5">
            <v>0.003923611111111111</v>
          </cell>
          <cell r="D5">
            <v>140</v>
          </cell>
          <cell r="E5">
            <v>0.0043055555555555555</v>
          </cell>
          <cell r="G5">
            <v>140</v>
          </cell>
          <cell r="H5">
            <v>0.013043981481481483</v>
          </cell>
          <cell r="J5">
            <v>140</v>
          </cell>
          <cell r="K5">
            <v>0.013599537037037037</v>
          </cell>
          <cell r="M5">
            <v>140</v>
          </cell>
          <cell r="N5">
            <v>0.01537037037037037</v>
          </cell>
        </row>
        <row r="6">
          <cell r="A6">
            <v>147</v>
          </cell>
          <cell r="B6">
            <v>0.0043055555555555555</v>
          </cell>
          <cell r="D6">
            <v>96</v>
          </cell>
          <cell r="E6">
            <v>0.004733796296296296</v>
          </cell>
          <cell r="G6">
            <v>181</v>
          </cell>
          <cell r="H6">
            <v>0.013090277777777779</v>
          </cell>
          <cell r="J6">
            <v>181</v>
          </cell>
          <cell r="K6">
            <v>0.013668981481481482</v>
          </cell>
          <cell r="M6">
            <v>181</v>
          </cell>
          <cell r="N6">
            <v>0.01570601851851852</v>
          </cell>
        </row>
        <row r="7">
          <cell r="A7">
            <v>96</v>
          </cell>
          <cell r="B7">
            <v>0.0043055555555555555</v>
          </cell>
          <cell r="D7">
            <v>147</v>
          </cell>
          <cell r="E7">
            <v>0.004756944444444445</v>
          </cell>
          <cell r="G7">
            <v>163</v>
          </cell>
          <cell r="H7">
            <v>0.013344907407407408</v>
          </cell>
          <cell r="J7">
            <v>198</v>
          </cell>
          <cell r="K7">
            <v>0.013877314814814815</v>
          </cell>
          <cell r="M7">
            <v>198</v>
          </cell>
          <cell r="N7">
            <v>0.015902777777777776</v>
          </cell>
        </row>
        <row r="8">
          <cell r="A8">
            <v>181</v>
          </cell>
          <cell r="B8">
            <v>0.004340277777777778</v>
          </cell>
          <cell r="D8">
            <v>198</v>
          </cell>
          <cell r="E8">
            <v>0.0046875</v>
          </cell>
          <cell r="G8">
            <v>198</v>
          </cell>
          <cell r="H8">
            <v>0.013344907407407408</v>
          </cell>
          <cell r="J8">
            <v>163</v>
          </cell>
          <cell r="K8">
            <v>0.014583333333333332</v>
          </cell>
          <cell r="M8">
            <v>163</v>
          </cell>
          <cell r="N8">
            <v>0.016064814814814813</v>
          </cell>
        </row>
        <row r="9">
          <cell r="A9">
            <v>163</v>
          </cell>
          <cell r="B9">
            <v>0.004340277777777778</v>
          </cell>
          <cell r="D9">
            <v>181</v>
          </cell>
          <cell r="E9">
            <v>0.0046875</v>
          </cell>
          <cell r="G9">
            <v>164</v>
          </cell>
          <cell r="H9">
            <v>0.01400462962962963</v>
          </cell>
          <cell r="J9">
            <v>164</v>
          </cell>
          <cell r="K9">
            <v>0.014594907407407405</v>
          </cell>
          <cell r="M9">
            <v>182</v>
          </cell>
          <cell r="N9">
            <v>0.016550925925925924</v>
          </cell>
        </row>
        <row r="10">
          <cell r="A10">
            <v>164</v>
          </cell>
          <cell r="B10">
            <v>0.004340277777777778</v>
          </cell>
          <cell r="D10">
            <v>153</v>
          </cell>
          <cell r="E10">
            <v>0.0046875</v>
          </cell>
          <cell r="G10">
            <v>182</v>
          </cell>
          <cell r="H10">
            <v>0.014317129629629631</v>
          </cell>
          <cell r="J10">
            <v>182</v>
          </cell>
          <cell r="K10">
            <v>0.014606481481481482</v>
          </cell>
          <cell r="M10">
            <v>164</v>
          </cell>
          <cell r="N10">
            <v>0.016724537037037034</v>
          </cell>
        </row>
        <row r="11">
          <cell r="A11">
            <v>198</v>
          </cell>
          <cell r="B11">
            <v>0.004432870370370371</v>
          </cell>
          <cell r="D11">
            <v>163</v>
          </cell>
          <cell r="E11">
            <v>0.004803240740740741</v>
          </cell>
          <cell r="G11">
            <v>98</v>
          </cell>
          <cell r="H11">
            <v>0.014340277777777776</v>
          </cell>
          <cell r="J11">
            <v>98</v>
          </cell>
          <cell r="K11">
            <v>0.014618055555555556</v>
          </cell>
          <cell r="M11">
            <v>98</v>
          </cell>
          <cell r="N11">
            <v>0.01693287037037037</v>
          </cell>
        </row>
        <row r="12">
          <cell r="A12">
            <v>153</v>
          </cell>
          <cell r="B12">
            <v>0.004432870370370371</v>
          </cell>
          <cell r="D12">
            <v>164</v>
          </cell>
          <cell r="E12">
            <v>0.004803240740740741</v>
          </cell>
          <cell r="G12">
            <v>153</v>
          </cell>
          <cell r="H12">
            <v>0.014710648148148148</v>
          </cell>
          <cell r="J12">
            <v>153</v>
          </cell>
          <cell r="K12">
            <v>0.01511574074074074</v>
          </cell>
          <cell r="M12">
            <v>153</v>
          </cell>
          <cell r="N12">
            <v>0.01730324074074074</v>
          </cell>
        </row>
        <row r="13">
          <cell r="A13">
            <v>83</v>
          </cell>
          <cell r="B13">
            <v>0.004583333333333333</v>
          </cell>
          <cell r="D13">
            <v>182</v>
          </cell>
          <cell r="E13">
            <v>0.004930555555555555</v>
          </cell>
          <cell r="G13">
            <v>96</v>
          </cell>
          <cell r="H13">
            <v>0.014988425925925926</v>
          </cell>
          <cell r="J13">
            <v>96</v>
          </cell>
          <cell r="K13">
            <v>0.01528935185185185</v>
          </cell>
          <cell r="M13">
            <v>96</v>
          </cell>
          <cell r="N13">
            <v>0.017488425925925925</v>
          </cell>
        </row>
        <row r="14">
          <cell r="A14">
            <v>152</v>
          </cell>
          <cell r="B14">
            <v>0.004583333333333333</v>
          </cell>
          <cell r="D14">
            <v>152</v>
          </cell>
          <cell r="E14">
            <v>0.004930555555555555</v>
          </cell>
          <cell r="G14">
            <v>180</v>
          </cell>
          <cell r="H14">
            <v>0.01513888888888889</v>
          </cell>
          <cell r="J14">
            <v>196</v>
          </cell>
          <cell r="K14">
            <v>0.015520833333333333</v>
          </cell>
          <cell r="M14">
            <v>196</v>
          </cell>
          <cell r="N14">
            <v>0.017858796296296296</v>
          </cell>
        </row>
        <row r="15">
          <cell r="A15">
            <v>182</v>
          </cell>
          <cell r="B15">
            <v>0.004594907407407408</v>
          </cell>
          <cell r="D15">
            <v>83</v>
          </cell>
          <cell r="E15">
            <v>0.004942129629629629</v>
          </cell>
          <cell r="G15">
            <v>148</v>
          </cell>
          <cell r="H15">
            <v>0.01513888888888889</v>
          </cell>
          <cell r="J15">
            <v>148</v>
          </cell>
          <cell r="K15">
            <v>0.015636574074074074</v>
          </cell>
          <cell r="M15">
            <v>180</v>
          </cell>
          <cell r="N15">
            <v>0.018125</v>
          </cell>
        </row>
        <row r="16">
          <cell r="A16">
            <v>156</v>
          </cell>
          <cell r="B16">
            <v>0.004594907407407408</v>
          </cell>
          <cell r="D16">
            <v>193</v>
          </cell>
          <cell r="E16">
            <v>0.0052893518518518515</v>
          </cell>
          <cell r="G16">
            <v>196</v>
          </cell>
          <cell r="H16">
            <v>0.015231481481481483</v>
          </cell>
          <cell r="J16">
            <v>149</v>
          </cell>
          <cell r="K16">
            <v>0.016076388888888887</v>
          </cell>
          <cell r="M16">
            <v>148</v>
          </cell>
          <cell r="N16">
            <v>0.01818287037037037</v>
          </cell>
        </row>
        <row r="17">
          <cell r="A17">
            <v>149</v>
          </cell>
          <cell r="B17">
            <v>0.004594907407407408</v>
          </cell>
          <cell r="D17">
            <v>156</v>
          </cell>
          <cell r="E17">
            <v>0.004942129629629629</v>
          </cell>
          <cell r="G17">
            <v>149</v>
          </cell>
          <cell r="H17">
            <v>0.015763888888888886</v>
          </cell>
          <cell r="J17">
            <v>147</v>
          </cell>
          <cell r="K17">
            <v>0.01633101851851852</v>
          </cell>
          <cell r="M17">
            <v>149</v>
          </cell>
          <cell r="N17">
            <v>0.018391203703703705</v>
          </cell>
        </row>
        <row r="18">
          <cell r="A18">
            <v>144</v>
          </cell>
          <cell r="B18">
            <v>0.004733796296296296</v>
          </cell>
          <cell r="D18">
            <v>196</v>
          </cell>
          <cell r="E18">
            <v>0.005543981481481482</v>
          </cell>
          <cell r="G18">
            <v>147</v>
          </cell>
          <cell r="H18">
            <v>0.0159375</v>
          </cell>
          <cell r="J18">
            <v>152</v>
          </cell>
          <cell r="K18">
            <v>0.016550925925925924</v>
          </cell>
          <cell r="M18">
            <v>147</v>
          </cell>
          <cell r="N18">
            <v>0.018599537037037036</v>
          </cell>
        </row>
        <row r="19">
          <cell r="A19">
            <v>180</v>
          </cell>
          <cell r="B19">
            <v>0.004733796296296296</v>
          </cell>
          <cell r="D19">
            <v>144</v>
          </cell>
          <cell r="E19">
            <v>0.0051967592592592595</v>
          </cell>
          <cell r="G19">
            <v>165</v>
          </cell>
          <cell r="H19">
            <v>0.016145833333333335</v>
          </cell>
          <cell r="J19">
            <v>144</v>
          </cell>
          <cell r="K19">
            <v>0.0166087962962963</v>
          </cell>
          <cell r="M19">
            <v>152</v>
          </cell>
          <cell r="N19">
            <v>0.018703703703703705</v>
          </cell>
        </row>
        <row r="20">
          <cell r="A20">
            <v>92</v>
          </cell>
          <cell r="B20">
            <v>0.004733796296296296</v>
          </cell>
          <cell r="D20">
            <v>149</v>
          </cell>
          <cell r="E20">
            <v>0.0051967592592592595</v>
          </cell>
          <cell r="G20">
            <v>152</v>
          </cell>
          <cell r="H20">
            <v>0.016145833333333335</v>
          </cell>
          <cell r="J20">
            <v>146</v>
          </cell>
          <cell r="K20">
            <v>0.01664351851851852</v>
          </cell>
          <cell r="M20">
            <v>156</v>
          </cell>
          <cell r="N20">
            <v>0.019074074074074073</v>
          </cell>
        </row>
        <row r="21">
          <cell r="A21">
            <v>98</v>
          </cell>
          <cell r="B21">
            <v>0.004803240740740741</v>
          </cell>
          <cell r="D21">
            <v>98</v>
          </cell>
          <cell r="E21">
            <v>0.0052662037037037035</v>
          </cell>
          <cell r="G21">
            <v>144</v>
          </cell>
          <cell r="H21">
            <v>0.016203703703703703</v>
          </cell>
          <cell r="J21">
            <v>165</v>
          </cell>
          <cell r="K21">
            <v>0.016770833333333332</v>
          </cell>
          <cell r="M21">
            <v>144</v>
          </cell>
          <cell r="N21">
            <v>0.019189814814814816</v>
          </cell>
        </row>
        <row r="22">
          <cell r="A22">
            <v>159</v>
          </cell>
          <cell r="B22">
            <v>0.004861111111111111</v>
          </cell>
          <cell r="D22">
            <v>145</v>
          </cell>
          <cell r="E22">
            <v>0.00525462962962963</v>
          </cell>
          <cell r="G22">
            <v>156</v>
          </cell>
          <cell r="H22">
            <v>0.016296296296296295</v>
          </cell>
          <cell r="J22">
            <v>156</v>
          </cell>
          <cell r="K22">
            <v>0.016898148148148148</v>
          </cell>
          <cell r="M22">
            <v>165</v>
          </cell>
          <cell r="N22">
            <v>0.019351851851851853</v>
          </cell>
        </row>
        <row r="23">
          <cell r="A23">
            <v>148</v>
          </cell>
          <cell r="B23">
            <v>0.004861111111111111</v>
          </cell>
          <cell r="D23">
            <v>180</v>
          </cell>
          <cell r="E23">
            <v>0.005208333333333333</v>
          </cell>
          <cell r="G23">
            <v>157</v>
          </cell>
          <cell r="H23">
            <v>0.01650462962962963</v>
          </cell>
          <cell r="J23">
            <v>157</v>
          </cell>
          <cell r="K23">
            <v>0.016898148148148148</v>
          </cell>
          <cell r="M23">
            <v>97</v>
          </cell>
          <cell r="N23">
            <v>0.019664351851851853</v>
          </cell>
        </row>
        <row r="24">
          <cell r="A24">
            <v>193</v>
          </cell>
          <cell r="B24">
            <v>0.004861111111111111</v>
          </cell>
          <cell r="D24">
            <v>92</v>
          </cell>
          <cell r="E24">
            <v>0.005208333333333333</v>
          </cell>
          <cell r="G24">
            <v>97</v>
          </cell>
          <cell r="H24">
            <v>0.01673611111111111</v>
          </cell>
          <cell r="J24">
            <v>97</v>
          </cell>
          <cell r="K24">
            <v>0.017037037037037038</v>
          </cell>
          <cell r="M24">
            <v>157</v>
          </cell>
          <cell r="N24">
            <v>0.01974537037037037</v>
          </cell>
        </row>
        <row r="25">
          <cell r="A25">
            <v>145</v>
          </cell>
          <cell r="B25">
            <v>0.004861111111111111</v>
          </cell>
          <cell r="D25">
            <v>148</v>
          </cell>
          <cell r="E25">
            <v>0.005208333333333333</v>
          </cell>
          <cell r="G25">
            <v>149</v>
          </cell>
          <cell r="H25">
            <v>0.016979166666666667</v>
          </cell>
          <cell r="J25">
            <v>145</v>
          </cell>
          <cell r="K25" t="str">
            <v> </v>
          </cell>
          <cell r="M25">
            <v>193</v>
          </cell>
          <cell r="N25">
            <v>0.020127314814814817</v>
          </cell>
        </row>
        <row r="26">
          <cell r="A26">
            <v>97</v>
          </cell>
          <cell r="B26">
            <v>0.0050347222222222225</v>
          </cell>
          <cell r="D26">
            <v>186</v>
          </cell>
          <cell r="E26">
            <v>0.005381944444444445</v>
          </cell>
          <cell r="G26">
            <v>193</v>
          </cell>
          <cell r="H26">
            <v>0.01724537037037037</v>
          </cell>
          <cell r="J26">
            <v>193</v>
          </cell>
          <cell r="K26">
            <v>0.017627314814814814</v>
          </cell>
          <cell r="M26">
            <v>90</v>
          </cell>
          <cell r="N26">
            <v>0.02025462962962963</v>
          </cell>
        </row>
        <row r="27">
          <cell r="A27">
            <v>186</v>
          </cell>
          <cell r="B27">
            <v>0.005069444444444444</v>
          </cell>
          <cell r="D27">
            <v>97</v>
          </cell>
          <cell r="E27">
            <v>0.005416666666666667</v>
          </cell>
          <cell r="G27">
            <v>159</v>
          </cell>
          <cell r="H27">
            <v>0.01724537037037037</v>
          </cell>
          <cell r="J27">
            <v>159</v>
          </cell>
          <cell r="K27">
            <v>0.017638888888888888</v>
          </cell>
          <cell r="M27">
            <v>159</v>
          </cell>
          <cell r="N27">
            <v>0.020324074074074074</v>
          </cell>
        </row>
        <row r="28">
          <cell r="A28">
            <v>90</v>
          </cell>
          <cell r="B28">
            <v>0.005092592592592592</v>
          </cell>
          <cell r="D28">
            <v>159</v>
          </cell>
          <cell r="E28">
            <v>0.005439814814814815</v>
          </cell>
          <cell r="G28">
            <v>90</v>
          </cell>
          <cell r="H28">
            <v>0.017372685185185185</v>
          </cell>
          <cell r="J28">
            <v>90</v>
          </cell>
          <cell r="K28">
            <v>0.017800925925925925</v>
          </cell>
          <cell r="M28">
            <v>92</v>
          </cell>
          <cell r="N28">
            <v>0.02048611111111111</v>
          </cell>
        </row>
        <row r="29">
          <cell r="A29">
            <v>196</v>
          </cell>
          <cell r="B29">
            <v>0.005092592592592592</v>
          </cell>
          <cell r="D29">
            <v>90</v>
          </cell>
          <cell r="E29">
            <v>0.005439814814814815</v>
          </cell>
          <cell r="G29">
            <v>83</v>
          </cell>
          <cell r="H29">
            <v>0.017708333333333333</v>
          </cell>
          <cell r="J29">
            <v>92</v>
          </cell>
          <cell r="K29">
            <v>0.018055555555555557</v>
          </cell>
          <cell r="M29">
            <v>83</v>
          </cell>
          <cell r="N29">
            <v>0.021064814814814814</v>
          </cell>
        </row>
        <row r="30">
          <cell r="A30">
            <v>157</v>
          </cell>
          <cell r="B30">
            <v>0.005185185185185185</v>
          </cell>
          <cell r="D30">
            <v>165</v>
          </cell>
          <cell r="E30">
            <v>0.005532407407407407</v>
          </cell>
          <cell r="G30">
            <v>92</v>
          </cell>
          <cell r="H30">
            <v>0.017708333333333333</v>
          </cell>
          <cell r="J30">
            <v>83</v>
          </cell>
          <cell r="K30">
            <v>0.01806712962962963</v>
          </cell>
          <cell r="M30">
            <v>100</v>
          </cell>
          <cell r="N30">
            <v>0.021400462962962965</v>
          </cell>
        </row>
        <row r="31">
          <cell r="A31">
            <v>165</v>
          </cell>
          <cell r="B31">
            <v>0.005185185185185185</v>
          </cell>
          <cell r="D31">
            <v>157</v>
          </cell>
          <cell r="E31">
            <v>0.005532407407407407</v>
          </cell>
          <cell r="G31">
            <v>100</v>
          </cell>
          <cell r="H31">
            <v>0.018055555555555557</v>
          </cell>
          <cell r="J31">
            <v>100</v>
          </cell>
          <cell r="K31">
            <v>0.018449074074074073</v>
          </cell>
          <cell r="M31">
            <v>160</v>
          </cell>
          <cell r="N31">
            <v>0.02171296296296296</v>
          </cell>
        </row>
        <row r="32">
          <cell r="A32">
            <v>160</v>
          </cell>
          <cell r="B32">
            <v>0.005185185185185185</v>
          </cell>
          <cell r="D32">
            <v>160</v>
          </cell>
          <cell r="E32">
            <v>0.005532407407407407</v>
          </cell>
          <cell r="G32">
            <v>160</v>
          </cell>
          <cell r="H32">
            <v>0.018379629629629628</v>
          </cell>
          <cell r="J32">
            <v>160</v>
          </cell>
          <cell r="K32">
            <v>0.018680555555555554</v>
          </cell>
          <cell r="M32">
            <v>186</v>
          </cell>
          <cell r="N32">
            <v>0.0218287037037037</v>
          </cell>
        </row>
        <row r="33">
          <cell r="A33">
            <v>194</v>
          </cell>
          <cell r="B33">
            <v>0.005729166666666667</v>
          </cell>
          <cell r="D33">
            <v>194</v>
          </cell>
          <cell r="E33">
            <v>0.006076388888888889</v>
          </cell>
          <cell r="G33">
            <v>188</v>
          </cell>
          <cell r="H33">
            <v>0.01898148148148148</v>
          </cell>
          <cell r="J33">
            <v>188</v>
          </cell>
          <cell r="K33">
            <v>0.019351851851851853</v>
          </cell>
          <cell r="M33">
            <v>188</v>
          </cell>
          <cell r="N33">
            <v>0.022048611111111113</v>
          </cell>
        </row>
        <row r="34">
          <cell r="A34">
            <v>100</v>
          </cell>
          <cell r="B34">
            <v>0.005810185185185186</v>
          </cell>
          <cell r="D34">
            <v>188</v>
          </cell>
          <cell r="E34">
            <v>0.0061574074074074074</v>
          </cell>
          <cell r="G34">
            <v>161</v>
          </cell>
          <cell r="H34">
            <v>0.0190625</v>
          </cell>
          <cell r="J34">
            <v>161</v>
          </cell>
          <cell r="K34">
            <v>0.019375</v>
          </cell>
          <cell r="M34">
            <v>161</v>
          </cell>
          <cell r="N34">
            <v>0.02245370370370371</v>
          </cell>
        </row>
        <row r="35">
          <cell r="A35">
            <v>188</v>
          </cell>
          <cell r="B35">
            <v>0.005810185185185186</v>
          </cell>
          <cell r="D35">
            <v>161</v>
          </cell>
          <cell r="E35">
            <v>0.0062268518518518515</v>
          </cell>
          <cell r="G35">
            <v>186</v>
          </cell>
          <cell r="H35">
            <v>0.019189814814814816</v>
          </cell>
          <cell r="J35">
            <v>186</v>
          </cell>
          <cell r="K35">
            <v>0.019467592592592595</v>
          </cell>
          <cell r="M35">
            <v>194</v>
          </cell>
          <cell r="N35">
            <v>0.024363425925925927</v>
          </cell>
        </row>
        <row r="36">
          <cell r="A36">
            <v>161</v>
          </cell>
          <cell r="B36">
            <v>0.005810185185185186</v>
          </cell>
          <cell r="D36">
            <v>100</v>
          </cell>
          <cell r="E36">
            <v>0.0061574074074074074</v>
          </cell>
          <cell r="G36">
            <v>194</v>
          </cell>
          <cell r="H36">
            <v>0.020092592592592592</v>
          </cell>
          <cell r="J36">
            <v>194</v>
          </cell>
          <cell r="K36">
            <v>0.020405092592592593</v>
          </cell>
          <cell r="M36">
            <v>185</v>
          </cell>
          <cell r="N36">
            <v>0.024733796296296295</v>
          </cell>
        </row>
        <row r="37">
          <cell r="A37">
            <v>185</v>
          </cell>
          <cell r="B37">
            <v>0.006712962962962962</v>
          </cell>
          <cell r="D37">
            <v>185</v>
          </cell>
          <cell r="E37">
            <v>0.007060185185185184</v>
          </cell>
          <cell r="G37">
            <v>185</v>
          </cell>
          <cell r="H37">
            <v>0.02125</v>
          </cell>
          <cell r="J37">
            <v>185</v>
          </cell>
          <cell r="K37">
            <v>0.02164351851851852</v>
          </cell>
        </row>
        <row r="40">
          <cell r="A40">
            <v>104</v>
          </cell>
          <cell r="B40">
            <v>0.006689814814814814</v>
          </cell>
          <cell r="D40">
            <v>104</v>
          </cell>
          <cell r="E40">
            <v>0.007002314814814815</v>
          </cell>
          <cell r="G40">
            <v>104</v>
          </cell>
          <cell r="H40">
            <v>0.02039351851851852</v>
          </cell>
          <cell r="J40">
            <v>104</v>
          </cell>
          <cell r="K40">
            <v>0.020810185185185185</v>
          </cell>
          <cell r="M40">
            <v>104</v>
          </cell>
          <cell r="N40">
            <v>0.024328703703703703</v>
          </cell>
        </row>
        <row r="41">
          <cell r="A41">
            <v>124</v>
          </cell>
          <cell r="B41">
            <v>0.006701388888888889</v>
          </cell>
          <cell r="D41">
            <v>124</v>
          </cell>
          <cell r="E41">
            <v>0.007083333333333333</v>
          </cell>
          <cell r="G41">
            <v>107</v>
          </cell>
          <cell r="H41">
            <v>0.021944444444444447</v>
          </cell>
          <cell r="J41">
            <v>107</v>
          </cell>
          <cell r="K41">
            <v>0.022488425925925926</v>
          </cell>
          <cell r="M41">
            <v>107</v>
          </cell>
          <cell r="N41">
            <v>0.026099537037037036</v>
          </cell>
        </row>
        <row r="42">
          <cell r="A42">
            <v>109</v>
          </cell>
          <cell r="B42">
            <v>0.006724537037037037</v>
          </cell>
          <cell r="D42">
            <v>109</v>
          </cell>
          <cell r="E42">
            <v>0.0072800925925925915</v>
          </cell>
          <cell r="G42">
            <v>109</v>
          </cell>
          <cell r="H42">
            <v>0.0228125</v>
          </cell>
          <cell r="J42">
            <v>109</v>
          </cell>
          <cell r="K42">
            <v>0.023240740740740742</v>
          </cell>
          <cell r="M42">
            <v>124</v>
          </cell>
          <cell r="N42">
            <v>0.02670138888888889</v>
          </cell>
        </row>
        <row r="43">
          <cell r="A43">
            <v>127</v>
          </cell>
          <cell r="B43">
            <v>0.006967592592592592</v>
          </cell>
          <cell r="D43">
            <v>127</v>
          </cell>
          <cell r="E43">
            <v>0.007465277777777778</v>
          </cell>
          <cell r="G43">
            <v>114</v>
          </cell>
          <cell r="H43">
            <v>0.023009259259259257</v>
          </cell>
          <cell r="J43">
            <v>114</v>
          </cell>
          <cell r="K43">
            <v>0.02332175925925926</v>
          </cell>
          <cell r="M43">
            <v>109</v>
          </cell>
          <cell r="N43">
            <v>0.026747685185185183</v>
          </cell>
        </row>
        <row r="44">
          <cell r="A44">
            <v>111</v>
          </cell>
          <cell r="B44">
            <v>0.007083333333333333</v>
          </cell>
          <cell r="D44">
            <v>111</v>
          </cell>
          <cell r="E44">
            <v>0.007546296296296297</v>
          </cell>
          <cell r="G44">
            <v>124</v>
          </cell>
          <cell r="H44">
            <v>0.02314814814814815</v>
          </cell>
          <cell r="J44">
            <v>124</v>
          </cell>
          <cell r="K44">
            <v>0.023506944444444445</v>
          </cell>
          <cell r="M44">
            <v>114</v>
          </cell>
          <cell r="N44">
            <v>0.027199074074074073</v>
          </cell>
        </row>
        <row r="45">
          <cell r="A45">
            <v>107</v>
          </cell>
          <cell r="B45">
            <v>0.007152777777777779</v>
          </cell>
          <cell r="D45">
            <v>107</v>
          </cell>
          <cell r="E45">
            <v>0.007662037037037037</v>
          </cell>
          <cell r="G45">
            <v>126</v>
          </cell>
          <cell r="H45">
            <v>0.02400462962962963</v>
          </cell>
          <cell r="J45">
            <v>111</v>
          </cell>
          <cell r="K45">
            <v>0.02449074074074074</v>
          </cell>
          <cell r="M45">
            <v>111</v>
          </cell>
          <cell r="N45">
            <v>0.02803240740740741</v>
          </cell>
        </row>
        <row r="46">
          <cell r="A46">
            <v>123</v>
          </cell>
          <cell r="B46">
            <v>0.007349537037037037</v>
          </cell>
          <cell r="D46">
            <v>123</v>
          </cell>
          <cell r="E46">
            <v>0.007719907407407408</v>
          </cell>
          <cell r="G46">
            <v>192</v>
          </cell>
          <cell r="H46">
            <v>0.024085648148148148</v>
          </cell>
          <cell r="J46">
            <v>126</v>
          </cell>
          <cell r="K46">
            <v>0.024502314814814814</v>
          </cell>
          <cell r="M46">
            <v>126</v>
          </cell>
          <cell r="N46">
            <v>0.028587962962962964</v>
          </cell>
        </row>
        <row r="47">
          <cell r="A47">
            <v>114</v>
          </cell>
          <cell r="B47">
            <v>0.007372685185185186</v>
          </cell>
          <cell r="D47">
            <v>114</v>
          </cell>
          <cell r="E47">
            <v>0.0077314814814814815</v>
          </cell>
          <cell r="G47">
            <v>111</v>
          </cell>
          <cell r="H47">
            <v>0.024166666666666666</v>
          </cell>
          <cell r="J47">
            <v>192</v>
          </cell>
          <cell r="K47">
            <v>0.024548611111111115</v>
          </cell>
          <cell r="M47">
            <v>192</v>
          </cell>
          <cell r="N47">
            <v>0.028969907407407406</v>
          </cell>
        </row>
        <row r="48">
          <cell r="A48">
            <v>87</v>
          </cell>
          <cell r="B48">
            <v>0.007777777777777777</v>
          </cell>
          <cell r="D48">
            <v>87</v>
          </cell>
          <cell r="E48">
            <v>0.008148148148148147</v>
          </cell>
          <cell r="G48">
            <v>129</v>
          </cell>
          <cell r="H48">
            <v>0.024733796296296295</v>
          </cell>
          <cell r="J48">
            <v>129</v>
          </cell>
          <cell r="K48">
            <v>0.025208333333333333</v>
          </cell>
          <cell r="M48">
            <v>123</v>
          </cell>
          <cell r="N48">
            <v>0.0290162037037037</v>
          </cell>
        </row>
        <row r="49">
          <cell r="A49">
            <v>192</v>
          </cell>
          <cell r="B49">
            <v>0.007824074074074075</v>
          </cell>
          <cell r="D49">
            <v>129</v>
          </cell>
          <cell r="E49">
            <v>0.008310185185185186</v>
          </cell>
          <cell r="G49">
            <v>141</v>
          </cell>
          <cell r="H49">
            <v>0.024745370370370372</v>
          </cell>
          <cell r="J49">
            <v>141</v>
          </cell>
          <cell r="K49">
            <v>0.0253125</v>
          </cell>
          <cell r="M49">
            <v>129</v>
          </cell>
          <cell r="N49">
            <v>0.029375</v>
          </cell>
        </row>
        <row r="50">
          <cell r="A50">
            <v>183</v>
          </cell>
          <cell r="B50">
            <v>0.007962962962962963</v>
          </cell>
          <cell r="D50">
            <v>183</v>
          </cell>
          <cell r="E50">
            <v>0.008368055555555556</v>
          </cell>
          <cell r="G50">
            <v>123</v>
          </cell>
          <cell r="H50">
            <v>0.024895833333333336</v>
          </cell>
          <cell r="J50">
            <v>123</v>
          </cell>
          <cell r="K50">
            <v>0.02532407407407408</v>
          </cell>
          <cell r="M50">
            <v>141</v>
          </cell>
          <cell r="N50">
            <v>0.029791666666666664</v>
          </cell>
        </row>
        <row r="51">
          <cell r="A51">
            <v>129</v>
          </cell>
          <cell r="B51">
            <v>0.007962962962962963</v>
          </cell>
          <cell r="D51">
            <v>192</v>
          </cell>
          <cell r="E51">
            <v>0.008391203703703705</v>
          </cell>
          <cell r="G51">
            <v>87</v>
          </cell>
          <cell r="H51">
            <v>0.02578703703703704</v>
          </cell>
          <cell r="J51">
            <v>87</v>
          </cell>
          <cell r="K51">
            <v>0.02625</v>
          </cell>
          <cell r="M51">
            <v>87</v>
          </cell>
          <cell r="N51">
            <v>0.03005787037037037</v>
          </cell>
        </row>
        <row r="52">
          <cell r="A52">
            <v>141</v>
          </cell>
          <cell r="B52">
            <v>0.008055555555555555</v>
          </cell>
          <cell r="D52">
            <v>141</v>
          </cell>
          <cell r="E52">
            <v>0.008530092592592593</v>
          </cell>
          <cell r="G52">
            <v>183</v>
          </cell>
          <cell r="H52">
            <v>0.026180555555555558</v>
          </cell>
          <cell r="J52">
            <v>183</v>
          </cell>
          <cell r="K52">
            <v>0.026574074074074073</v>
          </cell>
          <cell r="M52">
            <v>127</v>
          </cell>
          <cell r="N52">
            <v>0.030358796296296297</v>
          </cell>
        </row>
        <row r="53">
          <cell r="A53">
            <v>88</v>
          </cell>
          <cell r="B53">
            <v>0.008391203703703705</v>
          </cell>
          <cell r="D53">
            <v>88</v>
          </cell>
          <cell r="E53">
            <v>0.008726851851851852</v>
          </cell>
          <cell r="G53">
            <v>127</v>
          </cell>
          <cell r="H53">
            <v>0.026550925925925926</v>
          </cell>
          <cell r="J53">
            <v>127</v>
          </cell>
          <cell r="K53">
            <v>0.02701388888888889</v>
          </cell>
          <cell r="M53">
            <v>183</v>
          </cell>
          <cell r="N53">
            <v>0.030671296296296294</v>
          </cell>
        </row>
        <row r="54">
          <cell r="A54">
            <v>126</v>
          </cell>
          <cell r="B54">
            <v>0.008483796296296297</v>
          </cell>
          <cell r="D54">
            <v>142</v>
          </cell>
          <cell r="E54">
            <v>0.008993055555555554</v>
          </cell>
          <cell r="G54">
            <v>142</v>
          </cell>
          <cell r="H54">
            <v>0.026898148148148147</v>
          </cell>
          <cell r="J54">
            <v>142</v>
          </cell>
          <cell r="K54">
            <v>0.027418981481481485</v>
          </cell>
          <cell r="M54">
            <v>142</v>
          </cell>
          <cell r="N54">
            <v>0.03149305555555556</v>
          </cell>
        </row>
        <row r="55">
          <cell r="A55">
            <v>142</v>
          </cell>
          <cell r="B55">
            <v>0.008506944444444444</v>
          </cell>
          <cell r="D55">
            <v>126</v>
          </cell>
          <cell r="E55">
            <v>0.00900462962962963</v>
          </cell>
          <cell r="G55">
            <v>88</v>
          </cell>
          <cell r="H55">
            <v>0.027245370370370368</v>
          </cell>
          <cell r="J55">
            <v>88</v>
          </cell>
          <cell r="K55">
            <v>0.0275</v>
          </cell>
          <cell r="M55">
            <v>88</v>
          </cell>
          <cell r="N55">
            <v>0.031689814814814816</v>
          </cell>
        </row>
        <row r="56">
          <cell r="A56">
            <v>84</v>
          </cell>
          <cell r="B56">
            <v>0.00863425925925926</v>
          </cell>
          <cell r="D56">
            <v>143</v>
          </cell>
          <cell r="E56">
            <v>0.009699074074074074</v>
          </cell>
          <cell r="G56">
            <v>84</v>
          </cell>
          <cell r="H56">
            <v>0.027824074074074074</v>
          </cell>
          <cell r="J56">
            <v>84</v>
          </cell>
          <cell r="K56">
            <v>0.028125</v>
          </cell>
          <cell r="M56">
            <v>84</v>
          </cell>
          <cell r="N56">
            <v>0.032546296296296295</v>
          </cell>
        </row>
        <row r="57">
          <cell r="A57">
            <v>143</v>
          </cell>
          <cell r="B57">
            <v>0.008703703703703703</v>
          </cell>
          <cell r="D57">
            <v>84</v>
          </cell>
          <cell r="E57">
            <v>0.009305555555555555</v>
          </cell>
          <cell r="G57">
            <v>143</v>
          </cell>
          <cell r="H57">
            <v>0.028530092592592593</v>
          </cell>
          <cell r="J57">
            <v>143</v>
          </cell>
          <cell r="K57">
            <v>0.028877314814814817</v>
          </cell>
          <cell r="M57">
            <v>143</v>
          </cell>
          <cell r="N57">
            <v>0.033680555555555554</v>
          </cell>
        </row>
        <row r="58">
          <cell r="A58">
            <v>120</v>
          </cell>
          <cell r="B58">
            <v>0.008738425925925926</v>
          </cell>
          <cell r="D58">
            <v>120</v>
          </cell>
          <cell r="E58">
            <v>0.009409722222222224</v>
          </cell>
          <cell r="G58">
            <v>120</v>
          </cell>
          <cell r="H58">
            <v>0.02917824074074074</v>
          </cell>
          <cell r="J58">
            <v>120</v>
          </cell>
          <cell r="K58">
            <v>0.029756944444444447</v>
          </cell>
          <cell r="M58">
            <v>120</v>
          </cell>
          <cell r="N58">
            <v>0.033715277777777775</v>
          </cell>
        </row>
        <row r="59">
          <cell r="J5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2"/>
  <sheetViews>
    <sheetView zoomScale="70" zoomScaleNormal="70" workbookViewId="0" topLeftCell="A25">
      <selection activeCell="AL37" sqref="AL37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34.57421875" style="0" customWidth="1"/>
    <col min="4" max="4" width="7.00390625" style="0" customWidth="1"/>
    <col min="5" max="5" width="7.421875" style="0" customWidth="1"/>
    <col min="6" max="6" width="11.57421875" style="18" hidden="1" customWidth="1"/>
    <col min="7" max="7" width="30.28125" style="0" customWidth="1"/>
    <col min="8" max="8" width="10.28125" style="0" customWidth="1"/>
    <col min="9" max="9" width="0.13671875" style="0" hidden="1" customWidth="1"/>
    <col min="10" max="10" width="4.140625" style="0" customWidth="1"/>
    <col min="11" max="11" width="9.140625" style="0" hidden="1" customWidth="1"/>
    <col min="12" max="12" width="7.7109375" style="0" hidden="1" customWidth="1"/>
    <col min="13" max="13" width="8.421875" style="0" customWidth="1"/>
    <col min="14" max="14" width="3.8515625" style="0" customWidth="1"/>
    <col min="15" max="15" width="8.421875" style="0" hidden="1" customWidth="1"/>
    <col min="16" max="16" width="8.7109375" style="0" hidden="1" customWidth="1"/>
    <col min="17" max="17" width="10.7109375" style="0" customWidth="1"/>
    <col min="18" max="18" width="3.7109375" style="0" customWidth="1"/>
    <col min="19" max="19" width="5.7109375" style="0" hidden="1" customWidth="1"/>
    <col min="20" max="20" width="8.140625" style="0" hidden="1" customWidth="1"/>
    <col min="21" max="21" width="8.0039062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1.57421875" style="0" customWidth="1"/>
    <col min="26" max="26" width="3.8515625" style="0" customWidth="1"/>
    <col min="27" max="27" width="9.140625" style="0" customWidth="1"/>
    <col min="28" max="28" width="9.8515625" style="0" hidden="1" customWidth="1"/>
    <col min="29" max="29" width="8.57421875" style="0" hidden="1" customWidth="1"/>
    <col min="30" max="30" width="10.7109375" style="0" customWidth="1"/>
    <col min="31" max="31" width="7.140625" style="0" customWidth="1"/>
    <col min="32" max="32" width="7.28125" style="0" hidden="1" customWidth="1"/>
    <col min="33" max="33" width="0" style="160" hidden="1" customWidth="1"/>
    <col min="34" max="34" width="0" style="0" hidden="1" customWidth="1"/>
  </cols>
  <sheetData>
    <row r="1" spans="1:33" ht="18">
      <c r="A1" s="235" t="s">
        <v>168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F1" s="160"/>
      <c r="AG1"/>
    </row>
    <row r="2" spans="1:33" ht="18">
      <c r="A2" s="235" t="s">
        <v>35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F2" s="160"/>
      <c r="AG2"/>
    </row>
    <row r="3" spans="1:33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F3" s="160"/>
      <c r="AG3"/>
    </row>
    <row r="4" spans="1:33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F4" s="160"/>
      <c r="AG4"/>
    </row>
    <row r="5" spans="1:33" ht="20.25">
      <c r="A5" s="237" t="s">
        <v>226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F5" s="160"/>
      <c r="AG5"/>
    </row>
    <row r="6" spans="1:33" ht="20.25">
      <c r="A6" s="237" t="s">
        <v>170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F6" s="160"/>
      <c r="AG6"/>
    </row>
    <row r="7" spans="1:33" ht="20.25">
      <c r="A7" s="237" t="s">
        <v>158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F7" s="160"/>
      <c r="AG7"/>
    </row>
    <row r="8" spans="1:33" ht="18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9"/>
      <c r="AB8" s="36"/>
      <c r="AF8" s="160"/>
      <c r="AG8"/>
    </row>
    <row r="9" spans="1:33" ht="13.5" customHeight="1">
      <c r="A9" s="22" t="s">
        <v>159</v>
      </c>
      <c r="B9" s="22"/>
      <c r="C9" s="22"/>
      <c r="D9" s="15"/>
      <c r="E9" s="15"/>
      <c r="F9" s="20"/>
      <c r="G9" s="15"/>
      <c r="H9" s="15"/>
      <c r="I9" s="15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2"/>
      <c r="V9" s="22"/>
      <c r="W9" s="22"/>
      <c r="X9" s="22"/>
      <c r="Y9" s="22" t="s">
        <v>160</v>
      </c>
      <c r="Z9" s="22"/>
      <c r="AA9" s="22"/>
      <c r="AB9" s="22"/>
      <c r="AC9" s="22"/>
      <c r="AD9" s="22"/>
      <c r="AE9" s="22"/>
      <c r="AF9" s="160"/>
      <c r="AG9"/>
    </row>
    <row r="10" spans="1:33" ht="12.75">
      <c r="A10" s="21"/>
      <c r="B10" s="21"/>
      <c r="C10" s="21"/>
      <c r="D10" s="22"/>
      <c r="E10" s="22"/>
      <c r="F10" s="20"/>
      <c r="G10" s="22"/>
      <c r="H10" s="22"/>
      <c r="I10" s="22"/>
      <c r="J10" s="15"/>
      <c r="K10" s="15"/>
      <c r="L10" s="15"/>
      <c r="M10" s="11"/>
      <c r="N10" s="11"/>
      <c r="O10" s="11"/>
      <c r="P10" s="11"/>
      <c r="Q10" s="11"/>
      <c r="R10" s="11"/>
      <c r="S10" s="11"/>
      <c r="T10" s="11"/>
      <c r="U10" s="22"/>
      <c r="V10" s="22"/>
      <c r="W10" s="22"/>
      <c r="X10" s="22"/>
      <c r="Y10" s="22"/>
      <c r="Z10" s="50"/>
      <c r="AA10" s="22"/>
      <c r="AB10" s="22"/>
      <c r="AC10" s="22"/>
      <c r="AD10" s="22"/>
      <c r="AE10" s="22"/>
      <c r="AF10" s="160"/>
      <c r="AG10" s="22"/>
    </row>
    <row r="11" spans="1:33" ht="12.75">
      <c r="A11" s="239"/>
      <c r="B11" s="239"/>
      <c r="C11" s="239"/>
      <c r="D11" s="22"/>
      <c r="E11" s="22"/>
      <c r="F11" s="11"/>
      <c r="G11" s="11"/>
      <c r="H11" s="11"/>
      <c r="I11" s="22"/>
      <c r="J11" s="22"/>
      <c r="K11" s="22"/>
      <c r="L11" s="22"/>
      <c r="M11" s="22"/>
      <c r="N11" s="8"/>
      <c r="O11" s="8"/>
      <c r="P11" s="8"/>
      <c r="Q11" s="8"/>
      <c r="R11" s="8"/>
      <c r="S11" s="23"/>
      <c r="T11" s="23"/>
      <c r="U11" s="21"/>
      <c r="V11" s="21"/>
      <c r="W11" s="21"/>
      <c r="X11" s="21"/>
      <c r="Y11" s="239" t="s">
        <v>16</v>
      </c>
      <c r="Z11" s="239"/>
      <c r="AA11" s="239"/>
      <c r="AB11" s="239"/>
      <c r="AC11" s="239"/>
      <c r="AD11" s="202">
        <v>-5</v>
      </c>
      <c r="AE11" s="201" t="s">
        <v>220</v>
      </c>
      <c r="AF11" s="160"/>
      <c r="AG11" s="22"/>
    </row>
    <row r="12" spans="1:33" ht="12.7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1"/>
      <c r="V12" s="40"/>
      <c r="W12" s="21"/>
      <c r="X12" s="21"/>
      <c r="Y12" s="239" t="s">
        <v>29</v>
      </c>
      <c r="Z12" s="239"/>
      <c r="AA12" s="239"/>
      <c r="AB12" s="239"/>
      <c r="AC12" s="239"/>
      <c r="AD12" s="202">
        <v>-5</v>
      </c>
      <c r="AE12" s="201" t="s">
        <v>220</v>
      </c>
      <c r="AF12" s="160"/>
      <c r="AG12"/>
    </row>
    <row r="13" spans="1:31" ht="14.25" customHeight="1">
      <c r="A13" s="238" t="s">
        <v>28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</row>
    <row r="14" spans="1:31" ht="12.75">
      <c r="A14" s="239" t="s">
        <v>210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</row>
    <row r="15" spans="1:33" s="13" customFormat="1" ht="26.25" customHeight="1">
      <c r="A15" s="169" t="s">
        <v>23</v>
      </c>
      <c r="B15" s="169" t="s">
        <v>24</v>
      </c>
      <c r="C15" s="180" t="s">
        <v>0</v>
      </c>
      <c r="D15" s="180" t="s">
        <v>25</v>
      </c>
      <c r="E15" s="180" t="s">
        <v>17</v>
      </c>
      <c r="F15" s="169" t="s">
        <v>18</v>
      </c>
      <c r="G15" s="169" t="s">
        <v>236</v>
      </c>
      <c r="H15" s="169" t="s">
        <v>3</v>
      </c>
      <c r="I15" s="169" t="s">
        <v>19</v>
      </c>
      <c r="J15" s="180" t="s">
        <v>11</v>
      </c>
      <c r="K15" s="180" t="s">
        <v>9</v>
      </c>
      <c r="L15" s="168" t="s">
        <v>1</v>
      </c>
      <c r="M15" s="180" t="s">
        <v>1</v>
      </c>
      <c r="N15" s="180" t="s">
        <v>11</v>
      </c>
      <c r="O15" s="180"/>
      <c r="P15" s="180"/>
      <c r="Q15" s="169" t="s">
        <v>21</v>
      </c>
      <c r="R15" s="180" t="s">
        <v>11</v>
      </c>
      <c r="S15" s="180" t="s">
        <v>10</v>
      </c>
      <c r="T15" s="180"/>
      <c r="U15" s="180" t="s">
        <v>2</v>
      </c>
      <c r="V15" s="180" t="s">
        <v>11</v>
      </c>
      <c r="W15" s="169"/>
      <c r="X15" s="169"/>
      <c r="Y15" s="169" t="s">
        <v>102</v>
      </c>
      <c r="Z15" s="169" t="s">
        <v>11</v>
      </c>
      <c r="AA15" s="169" t="s">
        <v>12</v>
      </c>
      <c r="AB15" s="169" t="s">
        <v>12</v>
      </c>
      <c r="AC15" s="169" t="s">
        <v>20</v>
      </c>
      <c r="AD15" s="169" t="s">
        <v>14</v>
      </c>
      <c r="AE15" s="203" t="s">
        <v>22</v>
      </c>
      <c r="AF15" s="203" t="s">
        <v>157</v>
      </c>
      <c r="AG15" s="204"/>
    </row>
    <row r="16" spans="1:33" s="91" customFormat="1" ht="15.75" customHeight="1">
      <c r="A16" s="194">
        <v>1</v>
      </c>
      <c r="B16" s="149">
        <v>7</v>
      </c>
      <c r="C16" s="139" t="s">
        <v>56</v>
      </c>
      <c r="D16" s="140">
        <v>1998</v>
      </c>
      <c r="E16" s="141" t="s">
        <v>36</v>
      </c>
      <c r="F16" s="101">
        <v>0</v>
      </c>
      <c r="G16" s="105" t="s">
        <v>239</v>
      </c>
      <c r="H16" s="174">
        <f>IF(Финишки!$B$4=0," ",VLOOKUP(B16,Финишки!$A$4:$B$500,2,FALSE))</f>
        <v>0.006076388888888889</v>
      </c>
      <c r="I16" s="174">
        <f aca="true" t="shared" si="0" ref="I16:I43">H16-F16</f>
        <v>0.006076388888888889</v>
      </c>
      <c r="J16" s="175">
        <v>4</v>
      </c>
      <c r="K16" s="174">
        <f>IF(Финишки!$E$4=0," ",VLOOKUP(B16,Финишки!$D$4:$E$500,2,FALSE))</f>
        <v>0.006412037037037036</v>
      </c>
      <c r="L16" s="174">
        <f aca="true" t="shared" si="1" ref="L16:L43">K16-F16</f>
        <v>0.006412037037037036</v>
      </c>
      <c r="M16" s="174">
        <f aca="true" t="shared" si="2" ref="M16:M42">IF(L16=" "," ",L16-I16)</f>
        <v>0.0003356481481481474</v>
      </c>
      <c r="N16" s="175">
        <v>1</v>
      </c>
      <c r="O16" s="174">
        <f>IF(Финишки!$H$4=0," ",VLOOKUP(B16,Финишки!$G$4:$H$500,2,FALSE))</f>
        <v>0.014513888888888889</v>
      </c>
      <c r="P16" s="174">
        <f aca="true" t="shared" si="3" ref="P16:P42">O16-F16</f>
        <v>0.014513888888888889</v>
      </c>
      <c r="Q16" s="176">
        <f aca="true" t="shared" si="4" ref="Q16:Q42">IF(P16=" "," ",P16-L16)</f>
        <v>0.008101851851851853</v>
      </c>
      <c r="R16" s="175">
        <v>3</v>
      </c>
      <c r="S16" s="174">
        <f>IF(Финишки!$K$4=0," ",VLOOKUP(B16,Финишки!$J$4:$K$500,2,FALSE))</f>
        <v>0.015057870370370369</v>
      </c>
      <c r="T16" s="174">
        <f aca="true" t="shared" si="5" ref="T16:T42">S16-F16</f>
        <v>0.015057870370370369</v>
      </c>
      <c r="U16" s="174">
        <f aca="true" t="shared" si="6" ref="U16:U42">IF(T16=" "," ",T16-P16)</f>
        <v>0.0005439814814814804</v>
      </c>
      <c r="V16" s="175">
        <v>4</v>
      </c>
      <c r="W16" s="177">
        <f>IF(Финишки!$M$4=0," ",VLOOKUP(B16,Финишки!$M$4:$N$500,2,FALSE))</f>
        <v>0.023668981481481485</v>
      </c>
      <c r="X16" s="177">
        <f aca="true" t="shared" si="7" ref="X16:X42">W16-F16</f>
        <v>0.023668981481481485</v>
      </c>
      <c r="Y16" s="174">
        <f aca="true" t="shared" si="8" ref="Y16:Y42">IF(X16=" "," ",X16-T16)</f>
        <v>0.008611111111111116</v>
      </c>
      <c r="Z16" s="175">
        <v>3</v>
      </c>
      <c r="AA16" s="102">
        <f>IF(Финишки!$M$4=0," ",VLOOKUP(B16,Финишки!$M$4:$N$500,2,FALSE))</f>
        <v>0.023668981481481485</v>
      </c>
      <c r="AB16" s="173">
        <f aca="true" t="shared" si="9" ref="AB16:AB41">AA16-F16</f>
        <v>0.023668981481481485</v>
      </c>
      <c r="AC16" s="102">
        <f aca="true" t="shared" si="10" ref="AC16:AC40">SUM(I16+AB16)</f>
        <v>0.029745370370370373</v>
      </c>
      <c r="AD16" s="178">
        <v>0</v>
      </c>
      <c r="AE16" s="103" t="s">
        <v>237</v>
      </c>
      <c r="AF16" s="93">
        <v>100</v>
      </c>
      <c r="AG16" s="162" t="e">
        <f>MIN(AB16:AB43)</f>
        <v>#VALUE!</v>
      </c>
    </row>
    <row r="17" spans="1:33" s="91" customFormat="1" ht="15.75" customHeight="1">
      <c r="A17" s="194">
        <v>2</v>
      </c>
      <c r="B17" s="149">
        <v>3</v>
      </c>
      <c r="C17" s="139" t="s">
        <v>90</v>
      </c>
      <c r="D17" s="140">
        <v>1994</v>
      </c>
      <c r="E17" s="140" t="s">
        <v>37</v>
      </c>
      <c r="F17" s="101">
        <v>0</v>
      </c>
      <c r="G17" s="105" t="s">
        <v>239</v>
      </c>
      <c r="H17" s="174">
        <f>IF(Финишки!$B$4=0," ",VLOOKUP(B17,Финишки!$A$4:$B$500,2,FALSE))</f>
        <v>0.006180555555555556</v>
      </c>
      <c r="I17" s="174">
        <f t="shared" si="0"/>
        <v>0.006180555555555556</v>
      </c>
      <c r="J17" s="175">
        <v>8</v>
      </c>
      <c r="K17" s="174">
        <f>IF(Финишки!$E$4=0," ",VLOOKUP(B17,Финишки!$D$4:$E$500,2,FALSE))</f>
        <v>0.0065625</v>
      </c>
      <c r="L17" s="174">
        <f t="shared" si="1"/>
        <v>0.0065625</v>
      </c>
      <c r="M17" s="174">
        <f t="shared" si="2"/>
        <v>0.00038194444444444343</v>
      </c>
      <c r="N17" s="175">
        <v>3</v>
      </c>
      <c r="O17" s="174">
        <f>IF(Финишки!$H$4=0," ",VLOOKUP(B17,Финишки!$G$4:$H$500,2,FALSE))</f>
        <v>0.014421296296296295</v>
      </c>
      <c r="P17" s="174">
        <f t="shared" si="3"/>
        <v>0.014421296296296295</v>
      </c>
      <c r="Q17" s="176">
        <f t="shared" si="4"/>
        <v>0.007858796296296294</v>
      </c>
      <c r="R17" s="175">
        <v>1</v>
      </c>
      <c r="S17" s="174">
        <f>IF(Финишки!$K$4=0," ",VLOOKUP(B17,Финишки!$J$4:$K$500,2,FALSE))</f>
        <v>0.014930555555555556</v>
      </c>
      <c r="T17" s="174">
        <f t="shared" si="5"/>
        <v>0.014930555555555556</v>
      </c>
      <c r="U17" s="174">
        <f t="shared" si="6"/>
        <v>0.0005092592592592614</v>
      </c>
      <c r="V17" s="175">
        <v>2</v>
      </c>
      <c r="W17" s="177">
        <f>IF(Финишки!$M$4=0," ",VLOOKUP(B17,Финишки!$M$4:$N$500,2,FALSE))</f>
        <v>0.02367013888888889</v>
      </c>
      <c r="X17" s="177">
        <f t="shared" si="7"/>
        <v>0.02367013888888889</v>
      </c>
      <c r="Y17" s="174">
        <f t="shared" si="8"/>
        <v>0.008739583333333334</v>
      </c>
      <c r="Z17" s="175">
        <v>6</v>
      </c>
      <c r="AA17" s="102">
        <f>IF(Финишки!$M$4=0," ",VLOOKUP(B17,Финишки!$M$4:$N$500,2,FALSE))</f>
        <v>0.02367013888888889</v>
      </c>
      <c r="AB17" s="173">
        <f t="shared" si="9"/>
        <v>0.02367013888888889</v>
      </c>
      <c r="AC17" s="102">
        <f t="shared" si="10"/>
        <v>0.029850694444444447</v>
      </c>
      <c r="AD17" s="178">
        <f>AA17-AA16</f>
        <v>1.1574074074045815E-06</v>
      </c>
      <c r="AE17" s="103" t="s">
        <v>237</v>
      </c>
      <c r="AF17" s="93">
        <v>93</v>
      </c>
      <c r="AG17" s="160"/>
    </row>
    <row r="18" spans="1:33" s="91" customFormat="1" ht="15.75" customHeight="1">
      <c r="A18" s="194">
        <v>3</v>
      </c>
      <c r="B18" s="149">
        <v>1</v>
      </c>
      <c r="C18" s="139" t="s">
        <v>115</v>
      </c>
      <c r="D18" s="140">
        <v>1987</v>
      </c>
      <c r="E18" s="140" t="s">
        <v>37</v>
      </c>
      <c r="F18" s="101">
        <v>0</v>
      </c>
      <c r="G18" s="100" t="s">
        <v>241</v>
      </c>
      <c r="H18" s="174">
        <f>IF(Финишки!$B$4=0," ",VLOOKUP(B18,Финишки!$A$4:$B$500,2,FALSE))</f>
        <v>0.005833333333333334</v>
      </c>
      <c r="I18" s="174">
        <f t="shared" si="0"/>
        <v>0.005833333333333334</v>
      </c>
      <c r="J18" s="175">
        <v>2</v>
      </c>
      <c r="K18" s="174">
        <f>IF(Финишки!$E$4=0," ",VLOOKUP(B18,Финишки!$D$4:$E$500,2,FALSE))</f>
        <v>0.00619212962962963</v>
      </c>
      <c r="L18" s="174">
        <f t="shared" si="1"/>
        <v>0.00619212962962963</v>
      </c>
      <c r="M18" s="174">
        <f t="shared" si="2"/>
        <v>0.0003587962962962963</v>
      </c>
      <c r="N18" s="175">
        <v>2</v>
      </c>
      <c r="O18" s="174">
        <f>IF(Финишки!$H$4=0," ",VLOOKUP(B18,Финишки!$G$4:$H$500,2,FALSE))</f>
        <v>0.014571759259259258</v>
      </c>
      <c r="P18" s="174">
        <f t="shared" si="3"/>
        <v>0.014571759259259258</v>
      </c>
      <c r="Q18" s="176">
        <f t="shared" si="4"/>
        <v>0.00837962962962963</v>
      </c>
      <c r="R18" s="175">
        <v>5</v>
      </c>
      <c r="S18" s="174">
        <f>IF(Финишки!$K$4=0," ",VLOOKUP(B18,Финишки!$J$4:$K$500,2,FALSE))</f>
        <v>0.015069444444444443</v>
      </c>
      <c r="T18" s="174">
        <f t="shared" si="5"/>
        <v>0.015069444444444443</v>
      </c>
      <c r="U18" s="174">
        <f t="shared" si="6"/>
        <v>0.0004976851851851843</v>
      </c>
      <c r="V18" s="175">
        <v>1</v>
      </c>
      <c r="W18" s="177">
        <f>IF(Финишки!$M$4=0," ",VLOOKUP(B18,Финишки!$M$4:$N$500,2,FALSE))</f>
        <v>0.023673611111111114</v>
      </c>
      <c r="X18" s="177">
        <f t="shared" si="7"/>
        <v>0.023673611111111114</v>
      </c>
      <c r="Y18" s="174">
        <f t="shared" si="8"/>
        <v>0.008604166666666671</v>
      </c>
      <c r="Z18" s="175">
        <v>2</v>
      </c>
      <c r="AA18" s="102">
        <f>IF(Финишки!$M$4=0," ",VLOOKUP(B18,Финишки!$M$4:$N$500,2,FALSE))</f>
        <v>0.023673611111111114</v>
      </c>
      <c r="AB18" s="173">
        <f t="shared" si="9"/>
        <v>0.023673611111111114</v>
      </c>
      <c r="AC18" s="102">
        <f t="shared" si="10"/>
        <v>0.029506944444444447</v>
      </c>
      <c r="AD18" s="178">
        <f>AA18-AA16</f>
        <v>4.629629629628734E-06</v>
      </c>
      <c r="AE18" s="103" t="s">
        <v>237</v>
      </c>
      <c r="AF18" s="93">
        <v>86</v>
      </c>
      <c r="AG18" s="160"/>
    </row>
    <row r="19" spans="1:33" s="91" customFormat="1" ht="15.75" customHeight="1">
      <c r="A19" s="143">
        <v>4</v>
      </c>
      <c r="B19" s="149">
        <v>2</v>
      </c>
      <c r="C19" s="139" t="s">
        <v>172</v>
      </c>
      <c r="D19" s="140">
        <v>1987</v>
      </c>
      <c r="E19" s="140" t="s">
        <v>37</v>
      </c>
      <c r="F19" s="101">
        <v>0</v>
      </c>
      <c r="G19" s="100" t="s">
        <v>38</v>
      </c>
      <c r="H19" s="174">
        <f>IF(Финишки!$B$4=0," ",VLOOKUP(B19,Финишки!$A$4:$B$500,2,FALSE))</f>
        <v>0.0061342592592592594</v>
      </c>
      <c r="I19" s="174">
        <f t="shared" si="0"/>
        <v>0.0061342592592592594</v>
      </c>
      <c r="J19" s="175">
        <v>5</v>
      </c>
      <c r="K19" s="174">
        <f>IF(Финишки!$E$4=0," ",VLOOKUP(B19,Финишки!$D$4:$E$500,2,FALSE))</f>
        <v>0.006527777777777778</v>
      </c>
      <c r="L19" s="174">
        <f t="shared" si="1"/>
        <v>0.006527777777777778</v>
      </c>
      <c r="M19" s="174">
        <f t="shared" si="2"/>
        <v>0.00039351851851851874</v>
      </c>
      <c r="N19" s="175">
        <v>5</v>
      </c>
      <c r="O19" s="174">
        <f>IF(Финишки!$H$4=0," ",VLOOKUP(B19,Финишки!$G$4:$H$500,2,FALSE))</f>
        <v>0.014456018518518519</v>
      </c>
      <c r="P19" s="174">
        <f t="shared" si="3"/>
        <v>0.014456018518518519</v>
      </c>
      <c r="Q19" s="176">
        <f t="shared" si="4"/>
        <v>0.007928240740740741</v>
      </c>
      <c r="R19" s="175">
        <v>2</v>
      </c>
      <c r="S19" s="174">
        <f>IF(Финишки!$K$4=0," ",VLOOKUP(B19,Финишки!$J$4:$K$500,2,FALSE))</f>
        <v>0.014988425925925926</v>
      </c>
      <c r="T19" s="174">
        <f t="shared" si="5"/>
        <v>0.014988425925925926</v>
      </c>
      <c r="U19" s="174">
        <f t="shared" si="6"/>
        <v>0.0005324074074074068</v>
      </c>
      <c r="V19" s="175">
        <v>3</v>
      </c>
      <c r="W19" s="177">
        <f>IF(Финишки!$M$4=0," ",VLOOKUP(B19,Финишки!$M$4:$N$500,2,FALSE))</f>
        <v>0.02367939814814815</v>
      </c>
      <c r="X19" s="177">
        <f t="shared" si="7"/>
        <v>0.02367939814814815</v>
      </c>
      <c r="Y19" s="174">
        <f t="shared" si="8"/>
        <v>0.008690972222222225</v>
      </c>
      <c r="Z19" s="175">
        <v>5</v>
      </c>
      <c r="AA19" s="102">
        <f>IF(Финишки!$M$4=0," ",VLOOKUP(B19,Финишки!$M$4:$N$500,2,FALSE))</f>
        <v>0.02367939814814815</v>
      </c>
      <c r="AB19" s="173">
        <f t="shared" si="9"/>
        <v>0.02367939814814815</v>
      </c>
      <c r="AC19" s="102">
        <f t="shared" si="10"/>
        <v>0.02981365740740741</v>
      </c>
      <c r="AD19" s="178">
        <f>AA19-AA16</f>
        <v>1.041666666666552E-05</v>
      </c>
      <c r="AE19" s="103" t="s">
        <v>237</v>
      </c>
      <c r="AF19" s="93">
        <v>79</v>
      </c>
      <c r="AG19" s="160"/>
    </row>
    <row r="20" spans="1:33" s="91" customFormat="1" ht="15.75" customHeight="1">
      <c r="A20" s="143">
        <v>5</v>
      </c>
      <c r="B20" s="149">
        <v>4</v>
      </c>
      <c r="C20" s="139" t="s">
        <v>166</v>
      </c>
      <c r="D20" s="140">
        <v>1997</v>
      </c>
      <c r="E20" s="141" t="s">
        <v>48</v>
      </c>
      <c r="F20" s="101">
        <v>0</v>
      </c>
      <c r="G20" s="105" t="s">
        <v>240</v>
      </c>
      <c r="H20" s="174">
        <f>IF(Финишки!$B$4=0," ",VLOOKUP(B20,Финишки!$A$4:$B$500,2,FALSE))</f>
        <v>0.0061574074074074074</v>
      </c>
      <c r="I20" s="174">
        <f t="shared" si="0"/>
        <v>0.0061574074074074074</v>
      </c>
      <c r="J20" s="175">
        <v>7</v>
      </c>
      <c r="K20" s="174">
        <f>IF(Финишки!$E$4=0," ",VLOOKUP(B20,Финишки!$D$4:$E$500,2,FALSE))</f>
        <v>0.006574074074074073</v>
      </c>
      <c r="L20" s="174">
        <f t="shared" si="1"/>
        <v>0.006574074074074073</v>
      </c>
      <c r="M20" s="174">
        <f t="shared" si="2"/>
        <v>0.0004166666666666659</v>
      </c>
      <c r="N20" s="175">
        <v>8</v>
      </c>
      <c r="O20" s="174">
        <f>IF(Финишки!$H$4=0," ",VLOOKUP(B20,Финишки!$G$4:$H$500,2,FALSE))</f>
        <v>0.014965277777777779</v>
      </c>
      <c r="P20" s="174">
        <f t="shared" si="3"/>
        <v>0.014965277777777779</v>
      </c>
      <c r="Q20" s="176">
        <f t="shared" si="4"/>
        <v>0.008391203703703706</v>
      </c>
      <c r="R20" s="175">
        <v>6</v>
      </c>
      <c r="S20" s="174">
        <f>IF(Финишки!$K$4=0," ",VLOOKUP(B20,Финишки!$J$4:$K$500,2,FALSE))</f>
        <v>0.015636574074074074</v>
      </c>
      <c r="T20" s="174">
        <f t="shared" si="5"/>
        <v>0.015636574074074074</v>
      </c>
      <c r="U20" s="174">
        <f t="shared" si="6"/>
        <v>0.0006712962962962948</v>
      </c>
      <c r="V20" s="175">
        <v>8</v>
      </c>
      <c r="W20" s="177">
        <f>IF(Финишки!$M$4=0," ",VLOOKUP(B20,Финишки!$M$4:$N$500,2,FALSE))</f>
        <v>0.024016203703703706</v>
      </c>
      <c r="X20" s="177">
        <f t="shared" si="7"/>
        <v>0.024016203703703706</v>
      </c>
      <c r="Y20" s="174">
        <f t="shared" si="8"/>
        <v>0.008379629629629633</v>
      </c>
      <c r="Z20" s="175">
        <v>1</v>
      </c>
      <c r="AA20" s="102">
        <f>IF(Финишки!$M$4=0," ",VLOOKUP(B20,Финишки!$M$4:$N$500,2,FALSE))</f>
        <v>0.024016203703703706</v>
      </c>
      <c r="AB20" s="173">
        <f t="shared" si="9"/>
        <v>0.024016203703703706</v>
      </c>
      <c r="AC20" s="102">
        <f t="shared" si="10"/>
        <v>0.030173611111111113</v>
      </c>
      <c r="AD20" s="178">
        <f>AA20-AA16</f>
        <v>0.000347222222222221</v>
      </c>
      <c r="AE20" s="103" t="s">
        <v>237</v>
      </c>
      <c r="AF20" s="93">
        <v>73</v>
      </c>
      <c r="AG20" s="160"/>
    </row>
    <row r="21" spans="1:33" s="91" customFormat="1" ht="15.75" customHeight="1">
      <c r="A21" s="143">
        <v>6</v>
      </c>
      <c r="B21" s="149">
        <v>5</v>
      </c>
      <c r="C21" s="139" t="s">
        <v>116</v>
      </c>
      <c r="D21" s="140">
        <v>1997</v>
      </c>
      <c r="E21" s="141" t="s">
        <v>48</v>
      </c>
      <c r="F21" s="101">
        <v>0</v>
      </c>
      <c r="G21" s="100" t="s">
        <v>241</v>
      </c>
      <c r="H21" s="174">
        <f>IF(Финишки!$B$4=0," ",VLOOKUP(B21,Финишки!$A$4:$B$500,2,FALSE))</f>
        <v>0.006307870370370371</v>
      </c>
      <c r="I21" s="174">
        <f t="shared" si="0"/>
        <v>0.006307870370370371</v>
      </c>
      <c r="J21" s="175">
        <v>9</v>
      </c>
      <c r="K21" s="174">
        <f>IF(Финишки!$E$4=0," ",VLOOKUP(B21,Финишки!$D$4:$E$500,2,FALSE))</f>
        <v>0.006689814814814814</v>
      </c>
      <c r="L21" s="174">
        <f t="shared" si="1"/>
        <v>0.006689814814814814</v>
      </c>
      <c r="M21" s="174">
        <f t="shared" si="2"/>
        <v>0.00038194444444444343</v>
      </c>
      <c r="N21" s="175">
        <v>4</v>
      </c>
      <c r="O21" s="174">
        <f>IF(Финишки!$H$4=0," ",VLOOKUP(B21,Финишки!$G$4:$H$500,2,FALSE))</f>
        <v>0.014930555555555556</v>
      </c>
      <c r="P21" s="174">
        <f t="shared" si="3"/>
        <v>0.014930555555555556</v>
      </c>
      <c r="Q21" s="176">
        <f t="shared" si="4"/>
        <v>0.008240740740740743</v>
      </c>
      <c r="R21" s="175">
        <v>4</v>
      </c>
      <c r="S21" s="174">
        <f>IF(Финишки!$K$4=0," ",VLOOKUP(B21,Финишки!$J$4:$K$500,2,FALSE))</f>
        <v>0.015659722222222224</v>
      </c>
      <c r="T21" s="174">
        <f t="shared" si="5"/>
        <v>0.015659722222222224</v>
      </c>
      <c r="U21" s="174">
        <f t="shared" si="6"/>
        <v>0.0007291666666666679</v>
      </c>
      <c r="V21" s="175">
        <v>10</v>
      </c>
      <c r="W21" s="177">
        <f>IF(Финишки!$M$4=0," ",VLOOKUP(B21,Финишки!$M$4:$N$500,2,FALSE))</f>
        <v>0.024328703703703703</v>
      </c>
      <c r="X21" s="177">
        <f t="shared" si="7"/>
        <v>0.024328703703703703</v>
      </c>
      <c r="Y21" s="174">
        <f t="shared" si="8"/>
        <v>0.008668981481481479</v>
      </c>
      <c r="Z21" s="175">
        <v>4</v>
      </c>
      <c r="AA21" s="102">
        <f>IF(Финишки!$M$4=0," ",VLOOKUP(B21,Финишки!$M$4:$N$500,2,FALSE))</f>
        <v>0.024328703703703703</v>
      </c>
      <c r="AB21" s="173">
        <f t="shared" si="9"/>
        <v>0.024328703703703703</v>
      </c>
      <c r="AC21" s="102">
        <f t="shared" si="10"/>
        <v>0.030636574074074073</v>
      </c>
      <c r="AD21" s="178">
        <f>AA21-AA16</f>
        <v>0.0006597222222222178</v>
      </c>
      <c r="AE21" s="103" t="s">
        <v>237</v>
      </c>
      <c r="AF21" s="93">
        <v>68</v>
      </c>
      <c r="AG21" s="160"/>
    </row>
    <row r="22" spans="1:33" s="91" customFormat="1" ht="15.75" customHeight="1">
      <c r="A22" s="143">
        <v>7</v>
      </c>
      <c r="B22" s="149">
        <v>6</v>
      </c>
      <c r="C22" s="139" t="s">
        <v>57</v>
      </c>
      <c r="D22" s="140">
        <v>1996</v>
      </c>
      <c r="E22" s="141" t="s">
        <v>48</v>
      </c>
      <c r="F22" s="101">
        <v>0</v>
      </c>
      <c r="G22" s="105" t="s">
        <v>239</v>
      </c>
      <c r="H22" s="174">
        <f>IF(Финишки!$B$4=0," ",VLOOKUP(B22,Финишки!$A$4:$B$500,2,FALSE))</f>
        <v>0.005902777777777778</v>
      </c>
      <c r="I22" s="174">
        <f t="shared" si="0"/>
        <v>0.005902777777777778</v>
      </c>
      <c r="J22" s="175">
        <v>3</v>
      </c>
      <c r="K22" s="174">
        <f>IF(Финишки!$E$4=0," ",VLOOKUP(B22,Финишки!$D$4:$E$500,2,FALSE))</f>
        <v>0.006319444444444444</v>
      </c>
      <c r="L22" s="174">
        <f t="shared" si="1"/>
        <v>0.006319444444444444</v>
      </c>
      <c r="M22" s="174">
        <f t="shared" si="2"/>
        <v>0.00041666666666666675</v>
      </c>
      <c r="N22" s="175">
        <v>9</v>
      </c>
      <c r="O22" s="174">
        <f>IF(Финишки!$H$4=0," ",VLOOKUP(B22,Финишки!$G$4:$H$500,2,FALSE))</f>
        <v>0.014791666666666668</v>
      </c>
      <c r="P22" s="174">
        <f t="shared" si="3"/>
        <v>0.014791666666666668</v>
      </c>
      <c r="Q22" s="176">
        <f t="shared" si="4"/>
        <v>0.008472222222222225</v>
      </c>
      <c r="R22" s="175">
        <v>8</v>
      </c>
      <c r="S22" s="174">
        <f>IF(Финишки!$K$4=0," ",VLOOKUP(B22,Финишки!$J$4:$K$500,2,FALSE))</f>
        <v>0.01542824074074074</v>
      </c>
      <c r="T22" s="174">
        <f t="shared" si="5"/>
        <v>0.01542824074074074</v>
      </c>
      <c r="U22" s="174">
        <f t="shared" si="6"/>
        <v>0.0006365740740740724</v>
      </c>
      <c r="V22" s="175">
        <v>7</v>
      </c>
      <c r="W22" s="177">
        <f>IF(Финишки!$M$4=0," ",VLOOKUP(B22,Финишки!$M$4:$N$500,2,FALSE))</f>
        <v>0.02442129629629629</v>
      </c>
      <c r="X22" s="177">
        <f t="shared" si="7"/>
        <v>0.02442129629629629</v>
      </c>
      <c r="Y22" s="174">
        <f t="shared" si="8"/>
        <v>0.008993055555555551</v>
      </c>
      <c r="Z22" s="175">
        <v>8</v>
      </c>
      <c r="AA22" s="102">
        <f>IF(Финишки!$M$4=0," ",VLOOKUP(B22,Финишки!$M$4:$N$500,2,FALSE))</f>
        <v>0.02442129629629629</v>
      </c>
      <c r="AB22" s="173">
        <f t="shared" si="9"/>
        <v>0.02442129629629629</v>
      </c>
      <c r="AC22" s="102">
        <f t="shared" si="10"/>
        <v>0.03032407407407407</v>
      </c>
      <c r="AD22" s="178">
        <f>AA22-AA16</f>
        <v>0.0007523148148148064</v>
      </c>
      <c r="AE22" s="103" t="s">
        <v>237</v>
      </c>
      <c r="AF22" s="93">
        <v>63</v>
      </c>
      <c r="AG22" s="160"/>
    </row>
    <row r="23" spans="1:33" s="91" customFormat="1" ht="15.75" customHeight="1">
      <c r="A23" s="143">
        <v>8</v>
      </c>
      <c r="B23" s="149">
        <v>9</v>
      </c>
      <c r="C23" s="139" t="s">
        <v>117</v>
      </c>
      <c r="D23" s="140">
        <v>1985</v>
      </c>
      <c r="E23" s="141" t="s">
        <v>48</v>
      </c>
      <c r="F23" s="101">
        <v>0</v>
      </c>
      <c r="G23" s="100" t="s">
        <v>241</v>
      </c>
      <c r="H23" s="174">
        <f>IF(Финишки!$B$4=0," ",VLOOKUP(B23,Финишки!$A$4:$B$500,2,FALSE))</f>
        <v>0.006377314814814815</v>
      </c>
      <c r="I23" s="174">
        <f t="shared" si="0"/>
        <v>0.006377314814814815</v>
      </c>
      <c r="J23" s="175">
        <v>10</v>
      </c>
      <c r="K23" s="174">
        <f>IF(Финишки!$E$4=0," ",VLOOKUP(B23,Финишки!$D$4:$E$500,2,FALSE))</f>
        <v>0.006782407407407408</v>
      </c>
      <c r="L23" s="174">
        <f t="shared" si="1"/>
        <v>0.006782407407407408</v>
      </c>
      <c r="M23" s="174">
        <f t="shared" si="2"/>
        <v>0.0004050925925925932</v>
      </c>
      <c r="N23" s="175">
        <v>6</v>
      </c>
      <c r="O23" s="174">
        <f>IF(Финишки!$H$4=0," ",VLOOKUP(B23,Финишки!$G$4:$H$500,2,FALSE))</f>
        <v>0.015243055555555557</v>
      </c>
      <c r="P23" s="174">
        <f t="shared" si="3"/>
        <v>0.015243055555555557</v>
      </c>
      <c r="Q23" s="176">
        <f t="shared" si="4"/>
        <v>0.008460648148148148</v>
      </c>
      <c r="R23" s="175">
        <v>7</v>
      </c>
      <c r="S23" s="174">
        <f>IF(Финишки!$K$4=0," ",VLOOKUP(B23,Финишки!$J$4:$K$500,2,FALSE))</f>
        <v>0.015972222222222224</v>
      </c>
      <c r="T23" s="174">
        <f t="shared" si="5"/>
        <v>0.015972222222222224</v>
      </c>
      <c r="U23" s="174">
        <f t="shared" si="6"/>
        <v>0.0007291666666666679</v>
      </c>
      <c r="V23" s="175">
        <v>11</v>
      </c>
      <c r="W23" s="177">
        <f>IF(Финишки!$M$4=0," ",VLOOKUP(B23,Финишки!$M$4:$N$500,2,FALSE))</f>
        <v>0.02488425925925926</v>
      </c>
      <c r="X23" s="177">
        <f t="shared" si="7"/>
        <v>0.02488425925925926</v>
      </c>
      <c r="Y23" s="174">
        <f t="shared" si="8"/>
        <v>0.008912037037037034</v>
      </c>
      <c r="Z23" s="175">
        <v>7</v>
      </c>
      <c r="AA23" s="102">
        <f>IF(Финишки!$M$4=0," ",VLOOKUP(B23,Финишки!$M$4:$N$500,2,FALSE))</f>
        <v>0.02488425925925926</v>
      </c>
      <c r="AB23" s="173">
        <f t="shared" si="9"/>
        <v>0.02488425925925926</v>
      </c>
      <c r="AC23" s="102">
        <f t="shared" si="10"/>
        <v>0.031261574074074074</v>
      </c>
      <c r="AD23" s="178">
        <f>AA23-AA16</f>
        <v>0.0012152777777777735</v>
      </c>
      <c r="AE23" s="103" t="s">
        <v>237</v>
      </c>
      <c r="AF23" s="93">
        <v>58</v>
      </c>
      <c r="AG23" s="160"/>
    </row>
    <row r="24" spans="1:33" s="91" customFormat="1" ht="15.75" customHeight="1">
      <c r="A24" s="143">
        <v>9</v>
      </c>
      <c r="B24" s="149">
        <v>8</v>
      </c>
      <c r="C24" s="139" t="s">
        <v>173</v>
      </c>
      <c r="D24" s="140">
        <v>1983</v>
      </c>
      <c r="E24" s="141" t="s">
        <v>36</v>
      </c>
      <c r="F24" s="101">
        <v>0</v>
      </c>
      <c r="G24" s="105" t="s">
        <v>243</v>
      </c>
      <c r="H24" s="174">
        <f>IF(Финишки!$B$4=0," ",VLOOKUP(B24,Финишки!$A$4:$B$500,2,FALSE))</f>
        <v>0.005810185185185186</v>
      </c>
      <c r="I24" s="174">
        <f t="shared" si="0"/>
        <v>0.005810185185185186</v>
      </c>
      <c r="J24" s="175">
        <v>1</v>
      </c>
      <c r="K24" s="174">
        <f>IF(Финишки!$E$4=0," ",VLOOKUP(B24,Финишки!$D$4:$E$500,2,FALSE))</f>
        <v>0.0063425925925925915</v>
      </c>
      <c r="L24" s="174">
        <f t="shared" si="1"/>
        <v>0.0063425925925925915</v>
      </c>
      <c r="M24" s="174">
        <f t="shared" si="2"/>
        <v>0.0005324074074074059</v>
      </c>
      <c r="N24" s="175">
        <v>13</v>
      </c>
      <c r="O24" s="174">
        <f>IF(Финишки!$H$4=0," ",VLOOKUP(B24,Финишки!$G$4:$H$500,2,FALSE))</f>
        <v>0.015763888888888886</v>
      </c>
      <c r="P24" s="174">
        <f t="shared" si="3"/>
        <v>0.015763888888888886</v>
      </c>
      <c r="Q24" s="176">
        <f t="shared" si="4"/>
        <v>0.009421296296296296</v>
      </c>
      <c r="R24" s="175">
        <v>11</v>
      </c>
      <c r="S24" s="174">
        <f>IF(Финишки!$K$4=0," ",VLOOKUP(B24,Финишки!$J$4:$K$500,2,FALSE))</f>
        <v>0.016377314814814813</v>
      </c>
      <c r="T24" s="174">
        <f t="shared" si="5"/>
        <v>0.016377314814814813</v>
      </c>
      <c r="U24" s="174">
        <f t="shared" si="6"/>
        <v>0.000613425925925927</v>
      </c>
      <c r="V24" s="175">
        <v>6</v>
      </c>
      <c r="W24" s="177">
        <f>IF(Финишки!$M$4=0," ",VLOOKUP(B24,Финишки!$M$4:$N$500,2,FALSE))</f>
        <v>0.025578703703703704</v>
      </c>
      <c r="X24" s="177">
        <f t="shared" si="7"/>
        <v>0.025578703703703704</v>
      </c>
      <c r="Y24" s="174">
        <f t="shared" si="8"/>
        <v>0.009201388888888891</v>
      </c>
      <c r="Z24" s="175">
        <v>10</v>
      </c>
      <c r="AA24" s="102">
        <f>IF(Финишки!$M$4=0," ",VLOOKUP(B24,Финишки!$M$4:$N$500,2,FALSE))</f>
        <v>0.025578703703703704</v>
      </c>
      <c r="AB24" s="173">
        <f t="shared" si="9"/>
        <v>0.025578703703703704</v>
      </c>
      <c r="AC24" s="102">
        <f t="shared" si="10"/>
        <v>0.03138888888888889</v>
      </c>
      <c r="AD24" s="178">
        <f>AA24-AA16</f>
        <v>0.001909722222222219</v>
      </c>
      <c r="AE24" s="103" t="s">
        <v>237</v>
      </c>
      <c r="AF24" s="93">
        <v>54</v>
      </c>
      <c r="AG24" s="160"/>
    </row>
    <row r="25" spans="1:33" s="91" customFormat="1" ht="15.75" customHeight="1">
      <c r="A25" s="143">
        <v>10</v>
      </c>
      <c r="B25" s="149">
        <v>13</v>
      </c>
      <c r="C25" s="139" t="s">
        <v>185</v>
      </c>
      <c r="D25" s="140">
        <v>1981</v>
      </c>
      <c r="E25" s="141" t="s">
        <v>36</v>
      </c>
      <c r="F25" s="101">
        <v>0</v>
      </c>
      <c r="G25" s="105" t="s">
        <v>244</v>
      </c>
      <c r="H25" s="174">
        <f>IF(Финишки!$B$4=0," ",VLOOKUP(B25,Финишки!$A$4:$B$500,2,FALSE))</f>
        <v>0.006145833333333333</v>
      </c>
      <c r="I25" s="174">
        <f t="shared" si="0"/>
        <v>0.006145833333333333</v>
      </c>
      <c r="J25" s="175">
        <v>6</v>
      </c>
      <c r="K25" s="174">
        <f>IF(Финишки!$E$4=0," ",VLOOKUP(B25,Финишки!$D$4:$E$500,2,FALSE))</f>
        <v>0.00693287037037037</v>
      </c>
      <c r="L25" s="174">
        <f t="shared" si="1"/>
        <v>0.00693287037037037</v>
      </c>
      <c r="M25" s="174">
        <f t="shared" si="2"/>
        <v>0.0007870370370370366</v>
      </c>
      <c r="N25" s="175">
        <v>25</v>
      </c>
      <c r="O25" s="174">
        <f>IF(Финишки!$H$4=0," ",VLOOKUP(B25,Финишки!$G$4:$H$500,2,FALSE))</f>
        <v>0.01671296296296296</v>
      </c>
      <c r="P25" s="174">
        <f t="shared" si="3"/>
        <v>0.01671296296296296</v>
      </c>
      <c r="Q25" s="176">
        <f t="shared" si="4"/>
        <v>0.00978009259259259</v>
      </c>
      <c r="R25" s="175">
        <v>15</v>
      </c>
      <c r="S25" s="174">
        <f>IF(Финишки!$K$4=0," ",VLOOKUP(B25,Финишки!$J$4:$K$500,2,FALSE))</f>
        <v>0.01775462962962963</v>
      </c>
      <c r="T25" s="174">
        <f t="shared" si="5"/>
        <v>0.01775462962962963</v>
      </c>
      <c r="U25" s="174">
        <f t="shared" si="6"/>
        <v>0.00104166666666667</v>
      </c>
      <c r="V25" s="175">
        <v>15</v>
      </c>
      <c r="W25" s="177">
        <f>IF(Финишки!$M$4=0," ",VLOOKUP(B25,Финишки!$M$4:$N$500,2,FALSE))</f>
        <v>0.026759259259259257</v>
      </c>
      <c r="X25" s="177">
        <f t="shared" si="7"/>
        <v>0.026759259259259257</v>
      </c>
      <c r="Y25" s="174">
        <f t="shared" si="8"/>
        <v>0.009004629629629626</v>
      </c>
      <c r="Z25" s="175">
        <v>9</v>
      </c>
      <c r="AA25" s="102">
        <f>IF(Финишки!$M$4=0," ",VLOOKUP(B25,Финишки!$M$4:$N$500,2,FALSE))</f>
        <v>0.026759259259259257</v>
      </c>
      <c r="AB25" s="173">
        <f t="shared" si="9"/>
        <v>0.026759259259259257</v>
      </c>
      <c r="AC25" s="102">
        <f t="shared" si="10"/>
        <v>0.03290509259259259</v>
      </c>
      <c r="AD25" s="178">
        <f>AA25-AA16</f>
        <v>0.0030902777777777717</v>
      </c>
      <c r="AE25" s="103" t="s">
        <v>237</v>
      </c>
      <c r="AF25" s="93">
        <v>50</v>
      </c>
      <c r="AG25" s="160"/>
    </row>
    <row r="26" spans="1:33" s="91" customFormat="1" ht="15.75" customHeight="1">
      <c r="A26" s="143">
        <v>11</v>
      </c>
      <c r="B26" s="149">
        <v>18</v>
      </c>
      <c r="C26" s="139" t="s">
        <v>151</v>
      </c>
      <c r="D26" s="140">
        <v>1997</v>
      </c>
      <c r="E26" s="141" t="s">
        <v>36</v>
      </c>
      <c r="F26" s="101">
        <v>0.0416666666666667</v>
      </c>
      <c r="G26" s="105" t="s">
        <v>239</v>
      </c>
      <c r="H26" s="174">
        <f>IF(Финишки!$B$4=0," ",VLOOKUP(B26,Финишки!$A$4:$B$500,2,FALSE))</f>
        <v>0.006828703703703704</v>
      </c>
      <c r="I26" s="174">
        <f t="shared" si="0"/>
        <v>-0.034837962962962994</v>
      </c>
      <c r="J26" s="175">
        <v>14</v>
      </c>
      <c r="K26" s="174">
        <f>IF(Финишки!$E$4=0," ",VLOOKUP(B26,Финишки!$D$4:$E$500,2,FALSE))</f>
        <v>0.007337962962962963</v>
      </c>
      <c r="L26" s="174">
        <f t="shared" si="1"/>
        <v>-0.034328703703703736</v>
      </c>
      <c r="M26" s="174">
        <f t="shared" si="2"/>
        <v>0.0005092592592592579</v>
      </c>
      <c r="N26" s="175">
        <v>12</v>
      </c>
      <c r="O26" s="174">
        <f>IF(Финишки!$H$4=0," ",VLOOKUP(B26,Финишки!$G$4:$H$500,2,FALSE))</f>
        <v>0.016458333333333332</v>
      </c>
      <c r="P26" s="174">
        <f t="shared" si="3"/>
        <v>-0.025208333333333367</v>
      </c>
      <c r="Q26" s="176">
        <f t="shared" si="4"/>
        <v>0.009120370370370369</v>
      </c>
      <c r="R26" s="175">
        <v>9</v>
      </c>
      <c r="S26" s="174">
        <f>IF(Финишки!$K$4=0," ",VLOOKUP(B26,Финишки!$J$4:$K$500,2,FALSE))</f>
        <v>0.01769675925925926</v>
      </c>
      <c r="T26" s="174">
        <f t="shared" si="5"/>
        <v>-0.02396990740740744</v>
      </c>
      <c r="U26" s="174">
        <f t="shared" si="6"/>
        <v>0.0012384259259259275</v>
      </c>
      <c r="V26" s="175">
        <v>24</v>
      </c>
      <c r="W26" s="177">
        <f>IF(Финишки!$M$4=0," ",VLOOKUP(B26,Финишки!$M$4:$N$500,2,FALSE))</f>
        <v>0.027303240740740743</v>
      </c>
      <c r="X26" s="177">
        <f t="shared" si="7"/>
        <v>-0.014363425925925957</v>
      </c>
      <c r="Y26" s="174">
        <f t="shared" si="8"/>
        <v>0.009606481481481483</v>
      </c>
      <c r="Z26" s="175">
        <v>12</v>
      </c>
      <c r="AA26" s="102">
        <f>IF(Финишки!$M$4=0," ",VLOOKUP(B26,Финишки!$M$4:$N$500,2,FALSE))</f>
        <v>0.027303240740740743</v>
      </c>
      <c r="AB26" s="173">
        <f t="shared" si="9"/>
        <v>-0.014363425925925957</v>
      </c>
      <c r="AC26" s="102">
        <f t="shared" si="10"/>
        <v>-0.04920138888888895</v>
      </c>
      <c r="AD26" s="178">
        <f>AA26-AA16</f>
        <v>0.0036342592592592572</v>
      </c>
      <c r="AE26" s="103" t="s">
        <v>237</v>
      </c>
      <c r="AF26" s="93"/>
      <c r="AG26" s="160"/>
    </row>
    <row r="27" spans="1:33" s="91" customFormat="1" ht="15.75" customHeight="1">
      <c r="A27" s="143">
        <v>12</v>
      </c>
      <c r="B27" s="149">
        <v>23</v>
      </c>
      <c r="C27" s="142" t="s">
        <v>154</v>
      </c>
      <c r="D27" s="140">
        <v>1997</v>
      </c>
      <c r="E27" s="140" t="s">
        <v>47</v>
      </c>
      <c r="F27" s="101">
        <v>0</v>
      </c>
      <c r="G27" s="105" t="s">
        <v>239</v>
      </c>
      <c r="H27" s="174">
        <f>IF(Финишки!$B$4=0," ",VLOOKUP(B27,Финишки!$A$4:$B$500,2,FALSE))</f>
        <v>0.006597222222222222</v>
      </c>
      <c r="I27" s="174">
        <f t="shared" si="0"/>
        <v>0.006597222222222222</v>
      </c>
      <c r="J27" s="175">
        <v>13</v>
      </c>
      <c r="K27" s="174">
        <f>IF(Финишки!$E$4=0," ",VLOOKUP(B27,Финишки!$D$4:$E$500,2,FALSE))</f>
        <v>0.007002314814814815</v>
      </c>
      <c r="L27" s="174">
        <f t="shared" si="1"/>
        <v>0.007002314814814815</v>
      </c>
      <c r="M27" s="174">
        <f t="shared" si="2"/>
        <v>0.0004050925925925932</v>
      </c>
      <c r="N27" s="175">
        <v>7</v>
      </c>
      <c r="O27" s="174">
        <f>IF(Финишки!$H$4=0," ",VLOOKUP(B27,Финишки!$G$4:$H$500,2,FALSE))</f>
        <v>0.017546296296296296</v>
      </c>
      <c r="P27" s="174">
        <f t="shared" si="3"/>
        <v>0.017546296296296296</v>
      </c>
      <c r="Q27" s="176">
        <f t="shared" si="4"/>
        <v>0.01054398148148148</v>
      </c>
      <c r="R27" s="175">
        <v>22</v>
      </c>
      <c r="S27" s="174">
        <f>IF(Финишки!$K$4=0," ",VLOOKUP(B27,Финишки!$J$4:$K$500,2,FALSE))</f>
        <v>0.018379629629629628</v>
      </c>
      <c r="T27" s="174">
        <f t="shared" si="5"/>
        <v>0.018379629629629628</v>
      </c>
      <c r="U27" s="174">
        <f t="shared" si="6"/>
        <v>0.0008333333333333318</v>
      </c>
      <c r="V27" s="175">
        <v>13</v>
      </c>
      <c r="W27" s="177">
        <f>IF(Финишки!$M$4=0," ",VLOOKUP(B27,Финишки!$M$4:$N$500,2,FALSE))</f>
        <v>0.02766203703703704</v>
      </c>
      <c r="X27" s="177">
        <f t="shared" si="7"/>
        <v>0.02766203703703704</v>
      </c>
      <c r="Y27" s="174">
        <f t="shared" si="8"/>
        <v>0.009282407407407413</v>
      </c>
      <c r="Z27" s="175">
        <v>11</v>
      </c>
      <c r="AA27" s="102">
        <f>IF(Финишки!$M$4=0," ",VLOOKUP(B27,Финишки!$M$4:$N$500,2,FALSE))</f>
        <v>0.02766203703703704</v>
      </c>
      <c r="AB27" s="173">
        <f t="shared" si="9"/>
        <v>0.02766203703703704</v>
      </c>
      <c r="AC27" s="102">
        <f t="shared" si="10"/>
        <v>0.03425925925925926</v>
      </c>
      <c r="AD27" s="178">
        <f>AA27-AA16</f>
        <v>0.003993055555555555</v>
      </c>
      <c r="AE27" s="103" t="s">
        <v>237</v>
      </c>
      <c r="AF27" s="93"/>
      <c r="AG27" s="160"/>
    </row>
    <row r="28" spans="1:33" s="91" customFormat="1" ht="15.75" customHeight="1">
      <c r="A28" s="143">
        <v>13</v>
      </c>
      <c r="B28" s="149">
        <v>17</v>
      </c>
      <c r="C28" s="139" t="s">
        <v>150</v>
      </c>
      <c r="D28" s="140">
        <v>1998</v>
      </c>
      <c r="E28" s="141" t="s">
        <v>36</v>
      </c>
      <c r="F28" s="101">
        <v>0</v>
      </c>
      <c r="G28" s="105" t="s">
        <v>239</v>
      </c>
      <c r="H28" s="174">
        <f>IF(Финишки!$B$4=0," ",VLOOKUP(B28,Финишки!$A$4:$B$500,2,FALSE))</f>
        <v>0.0065625</v>
      </c>
      <c r="I28" s="174">
        <f t="shared" si="0"/>
        <v>0.0065625</v>
      </c>
      <c r="J28" s="175">
        <v>12</v>
      </c>
      <c r="K28" s="174">
        <f>IF(Финишки!$E$4=0," ",VLOOKUP(B28,Финишки!$D$4:$E$500,2,FALSE))</f>
        <v>0.007418981481481481</v>
      </c>
      <c r="L28" s="174">
        <f t="shared" si="1"/>
        <v>0.007418981481481481</v>
      </c>
      <c r="M28" s="174">
        <f t="shared" si="2"/>
        <v>0.0008564814814814815</v>
      </c>
      <c r="N28" s="175">
        <v>26</v>
      </c>
      <c r="O28" s="174">
        <f>IF(Финишки!$H$4=0," ",VLOOKUP(B28,Финишки!$G$4:$H$500,2,FALSE))</f>
        <v>0.01685185185185185</v>
      </c>
      <c r="P28" s="174">
        <f t="shared" si="3"/>
        <v>0.01685185185185185</v>
      </c>
      <c r="Q28" s="176">
        <f t="shared" si="4"/>
        <v>0.00943287037037037</v>
      </c>
      <c r="R28" s="175">
        <v>12</v>
      </c>
      <c r="S28" s="174">
        <f>IF(Финишки!$K$4=0," ",VLOOKUP(B28,Финишки!$J$4:$K$500,2,FALSE))</f>
        <v>0.01798611111111111</v>
      </c>
      <c r="T28" s="174">
        <f t="shared" si="5"/>
        <v>0.01798611111111111</v>
      </c>
      <c r="U28" s="174">
        <f t="shared" si="6"/>
        <v>0.0011342592592592585</v>
      </c>
      <c r="V28" s="175">
        <v>19</v>
      </c>
      <c r="W28" s="177">
        <f>IF(Финишки!$M$4=0," ",VLOOKUP(B28,Финишки!$M$4:$N$500,2,FALSE))</f>
        <v>0.028067129629629626</v>
      </c>
      <c r="X28" s="177">
        <f t="shared" si="7"/>
        <v>0.028067129629629626</v>
      </c>
      <c r="Y28" s="174">
        <f t="shared" si="8"/>
        <v>0.010081018518518517</v>
      </c>
      <c r="Z28" s="175">
        <v>13</v>
      </c>
      <c r="AA28" s="102">
        <f>IF(Финишки!$M$4=0," ",VLOOKUP(B28,Финишки!$M$4:$N$500,2,FALSE))</f>
        <v>0.028067129629629626</v>
      </c>
      <c r="AB28" s="173">
        <f t="shared" si="9"/>
        <v>0.028067129629629626</v>
      </c>
      <c r="AC28" s="102">
        <f t="shared" si="10"/>
        <v>0.03462962962962963</v>
      </c>
      <c r="AD28" s="178">
        <f>AA28-AA16</f>
        <v>0.004398148148148141</v>
      </c>
      <c r="AE28" s="103" t="s">
        <v>237</v>
      </c>
      <c r="AF28" s="93"/>
      <c r="AG28" s="160"/>
    </row>
    <row r="29" spans="1:33" s="91" customFormat="1" ht="15.75" customHeight="1">
      <c r="A29" s="143">
        <v>14</v>
      </c>
      <c r="B29" s="149">
        <v>14</v>
      </c>
      <c r="C29" s="139" t="s">
        <v>39</v>
      </c>
      <c r="D29" s="140">
        <v>1981</v>
      </c>
      <c r="E29" s="141" t="s">
        <v>36</v>
      </c>
      <c r="F29" s="101">
        <v>0</v>
      </c>
      <c r="G29" s="105" t="s">
        <v>239</v>
      </c>
      <c r="H29" s="174">
        <f>IF(Финишки!$B$4=0," ",VLOOKUP(B29,Финишки!$A$4:$B$500,2,FALSE))</f>
        <v>0.006550925925925926</v>
      </c>
      <c r="I29" s="174">
        <f t="shared" si="0"/>
        <v>0.006550925925925926</v>
      </c>
      <c r="J29" s="175">
        <v>11</v>
      </c>
      <c r="K29" s="174">
        <f>IF(Финишки!$E$4=0," ",VLOOKUP(B29,Финишки!$D$4:$E$500,2,FALSE))</f>
        <v>0.007152777777777779</v>
      </c>
      <c r="L29" s="174">
        <f t="shared" si="1"/>
        <v>0.007152777777777779</v>
      </c>
      <c r="M29" s="174">
        <f t="shared" si="2"/>
        <v>0.0006018518518518525</v>
      </c>
      <c r="N29" s="175">
        <v>16</v>
      </c>
      <c r="O29" s="174">
        <f>IF(Финишки!$H$4=0," ",VLOOKUP(B29,Финишки!$G$4:$H$500,2,FALSE))</f>
        <v>0.017361111111111112</v>
      </c>
      <c r="P29" s="174">
        <f t="shared" si="3"/>
        <v>0.017361111111111112</v>
      </c>
      <c r="Q29" s="176">
        <f t="shared" si="4"/>
        <v>0.010208333333333333</v>
      </c>
      <c r="R29" s="175">
        <v>21</v>
      </c>
      <c r="S29" s="174">
        <f>IF(Финишки!$K$4=0," ",VLOOKUP(B29,Финишки!$J$4:$K$500,2,FALSE))</f>
        <v>0.018483796296296297</v>
      </c>
      <c r="T29" s="174">
        <f t="shared" si="5"/>
        <v>0.018483796296296297</v>
      </c>
      <c r="U29" s="174">
        <f t="shared" si="6"/>
        <v>0.001122685185185185</v>
      </c>
      <c r="V29" s="175">
        <v>18</v>
      </c>
      <c r="W29" s="177">
        <f>IF(Финишки!$M$4=0," ",VLOOKUP(B29,Финишки!$M$4:$N$500,2,FALSE))</f>
        <v>0.028576388888888887</v>
      </c>
      <c r="X29" s="177">
        <f t="shared" si="7"/>
        <v>0.028576388888888887</v>
      </c>
      <c r="Y29" s="174">
        <f t="shared" si="8"/>
        <v>0.01009259259259259</v>
      </c>
      <c r="Z29" s="175">
        <v>14</v>
      </c>
      <c r="AA29" s="102">
        <f>IF(Финишки!$M$4=0," ",VLOOKUP(B29,Финишки!$M$4:$N$500,2,FALSE))</f>
        <v>0.028576388888888887</v>
      </c>
      <c r="AB29" s="173">
        <f t="shared" si="9"/>
        <v>0.028576388888888887</v>
      </c>
      <c r="AC29" s="102">
        <f t="shared" si="10"/>
        <v>0.03512731481481481</v>
      </c>
      <c r="AD29" s="178">
        <f>AA29-AA16</f>
        <v>0.004907407407407402</v>
      </c>
      <c r="AE29" s="103" t="s">
        <v>237</v>
      </c>
      <c r="AF29" s="93"/>
      <c r="AG29" s="160"/>
    </row>
    <row r="30" spans="1:33" s="91" customFormat="1" ht="15.75" customHeight="1">
      <c r="A30" s="143">
        <v>15</v>
      </c>
      <c r="B30" s="149">
        <v>25</v>
      </c>
      <c r="C30" s="142" t="s">
        <v>186</v>
      </c>
      <c r="D30" s="53">
        <v>1980</v>
      </c>
      <c r="E30" s="147" t="s">
        <v>47</v>
      </c>
      <c r="F30" s="28">
        <v>0</v>
      </c>
      <c r="G30" s="105" t="s">
        <v>239</v>
      </c>
      <c r="H30" s="174">
        <f>IF(Финишки!$B$4=0," ",VLOOKUP(B30,Финишки!$A$4:$B$500,2,FALSE))</f>
        <v>0.00769675925925926</v>
      </c>
      <c r="I30" s="174">
        <f t="shared" si="0"/>
        <v>0.00769675925925926</v>
      </c>
      <c r="J30" s="175">
        <v>21</v>
      </c>
      <c r="K30" s="174">
        <f>IF(Финишки!$E$4=0," ",VLOOKUP(B30,Финишки!$D$4:$E$500,2,FALSE))</f>
        <v>0.00837962962962963</v>
      </c>
      <c r="L30" s="174">
        <f t="shared" si="1"/>
        <v>0.00837962962962963</v>
      </c>
      <c r="M30" s="174">
        <f t="shared" si="2"/>
        <v>0.0006828703703703693</v>
      </c>
      <c r="N30" s="175">
        <v>22</v>
      </c>
      <c r="O30" s="174">
        <f>IF(Финишки!$H$4=0," ",VLOOKUP(B30,Финишки!$G$4:$H$500,2,FALSE))</f>
        <v>0.017824074074074076</v>
      </c>
      <c r="P30" s="174">
        <f t="shared" si="3"/>
        <v>0.017824074074074076</v>
      </c>
      <c r="Q30" s="176">
        <f t="shared" si="4"/>
        <v>0.009444444444444446</v>
      </c>
      <c r="R30" s="175">
        <v>13</v>
      </c>
      <c r="S30" s="174">
        <f>IF(Финишки!$K$4=0," ",VLOOKUP(B30,Финишки!$J$4:$K$500,2,FALSE))</f>
        <v>0.018935185185185183</v>
      </c>
      <c r="T30" s="174">
        <f t="shared" si="5"/>
        <v>0.018935185185185183</v>
      </c>
      <c r="U30" s="174">
        <f t="shared" si="6"/>
        <v>0.0011111111111111079</v>
      </c>
      <c r="V30" s="175">
        <v>17</v>
      </c>
      <c r="W30" s="177">
        <f>IF(Финишки!$M$4=0," ",VLOOKUP(B30,Финишки!$M$4:$N$500,2,FALSE))</f>
        <v>0.02957175925925926</v>
      </c>
      <c r="X30" s="177">
        <f t="shared" si="7"/>
        <v>0.02957175925925926</v>
      </c>
      <c r="Y30" s="174">
        <f t="shared" si="8"/>
        <v>0.010636574074074076</v>
      </c>
      <c r="Z30" s="175">
        <v>16</v>
      </c>
      <c r="AA30" s="102">
        <f>IF(Финишки!$M$4=0," ",VLOOKUP(B30,Финишки!$M$4:$N$500,2,FALSE))</f>
        <v>0.02957175925925926</v>
      </c>
      <c r="AB30" s="173">
        <f t="shared" si="9"/>
        <v>0.02957175925925926</v>
      </c>
      <c r="AC30" s="102">
        <f t="shared" si="10"/>
        <v>0.03726851851851852</v>
      </c>
      <c r="AD30" s="178">
        <f>AA30-AA16</f>
        <v>0.005902777777777774</v>
      </c>
      <c r="AE30" s="103" t="s">
        <v>237</v>
      </c>
      <c r="AF30" s="93"/>
      <c r="AG30" s="160"/>
    </row>
    <row r="31" spans="1:33" s="91" customFormat="1" ht="15.75" customHeight="1">
      <c r="A31" s="143">
        <v>16</v>
      </c>
      <c r="B31" s="149">
        <v>19</v>
      </c>
      <c r="C31" s="139" t="s">
        <v>152</v>
      </c>
      <c r="D31" s="140">
        <v>1996</v>
      </c>
      <c r="E31" s="140" t="s">
        <v>36</v>
      </c>
      <c r="F31" s="101">
        <v>0</v>
      </c>
      <c r="G31" s="105" t="s">
        <v>239</v>
      </c>
      <c r="H31" s="174">
        <f>IF(Финишки!$B$4=0," ",VLOOKUP(B31,Финишки!$A$4:$B$500,2,FALSE))</f>
        <v>0.006990740740740741</v>
      </c>
      <c r="I31" s="174">
        <f t="shared" si="0"/>
        <v>0.006990740740740741</v>
      </c>
      <c r="J31" s="175">
        <v>17</v>
      </c>
      <c r="K31" s="174">
        <f>IF(Финишки!$E$4=0," ",VLOOKUP(B31,Финишки!$D$4:$E$500,2,FALSE))</f>
        <v>0.007465277777777778</v>
      </c>
      <c r="L31" s="174">
        <f t="shared" si="1"/>
        <v>0.007465277777777778</v>
      </c>
      <c r="M31" s="174">
        <f t="shared" si="2"/>
        <v>0.0004745370370370372</v>
      </c>
      <c r="N31" s="175">
        <v>11</v>
      </c>
      <c r="O31" s="174">
        <f>IF(Финишки!$H$4=0," ",VLOOKUP(B31,Финишки!$G$4:$H$500,2,FALSE))</f>
        <v>0.01726851851851852</v>
      </c>
      <c r="P31" s="174">
        <f t="shared" si="3"/>
        <v>0.01726851851851852</v>
      </c>
      <c r="Q31" s="176">
        <f t="shared" si="4"/>
        <v>0.00980324074074074</v>
      </c>
      <c r="R31" s="175">
        <v>16</v>
      </c>
      <c r="S31" s="174">
        <f>IF(Финишки!$K$4=0," ",VLOOKUP(B31,Финишки!$J$4:$K$500,2,FALSE))</f>
        <v>0.018425925925925925</v>
      </c>
      <c r="T31" s="174">
        <f t="shared" si="5"/>
        <v>0.018425925925925925</v>
      </c>
      <c r="U31" s="174">
        <f t="shared" si="6"/>
        <v>0.0011574074074074056</v>
      </c>
      <c r="V31" s="175">
        <v>22</v>
      </c>
      <c r="W31" s="177">
        <f>IF(Финишки!$M$4=0," ",VLOOKUP(B31,Финишки!$M$4:$N$500,2,FALSE))</f>
        <v>0.0297337962962963</v>
      </c>
      <c r="X31" s="177">
        <f t="shared" si="7"/>
        <v>0.0297337962962963</v>
      </c>
      <c r="Y31" s="174">
        <f t="shared" si="8"/>
        <v>0.011307870370370374</v>
      </c>
      <c r="Z31" s="175">
        <v>23</v>
      </c>
      <c r="AA31" s="102">
        <f>IF(Финишки!$M$4=0," ",VLOOKUP(B31,Финишки!$M$4:$N$500,2,FALSE))</f>
        <v>0.0297337962962963</v>
      </c>
      <c r="AB31" s="173">
        <f t="shared" si="9"/>
        <v>0.0297337962962963</v>
      </c>
      <c r="AC31" s="102">
        <f t="shared" si="10"/>
        <v>0.03672453703703704</v>
      </c>
      <c r="AD31" s="178">
        <f>AA31-AA16</f>
        <v>0.0060648148148148145</v>
      </c>
      <c r="AE31" s="103" t="s">
        <v>237</v>
      </c>
      <c r="AF31" s="93"/>
      <c r="AG31" s="160"/>
    </row>
    <row r="32" spans="1:33" s="91" customFormat="1" ht="15.75" customHeight="1">
      <c r="A32" s="143">
        <v>17</v>
      </c>
      <c r="B32" s="149">
        <v>15</v>
      </c>
      <c r="C32" s="139" t="s">
        <v>174</v>
      </c>
      <c r="D32" s="140">
        <v>1995</v>
      </c>
      <c r="E32" s="140" t="s">
        <v>36</v>
      </c>
      <c r="F32" s="101">
        <v>0</v>
      </c>
      <c r="G32" s="105" t="s">
        <v>239</v>
      </c>
      <c r="H32" s="174">
        <f>IF(Финишки!$B$4=0," ",VLOOKUP(B32,Финишки!$A$4:$B$500,2,FALSE))</f>
        <v>0.00755787037037037</v>
      </c>
      <c r="I32" s="174">
        <f t="shared" si="0"/>
        <v>0.00755787037037037</v>
      </c>
      <c r="J32" s="175">
        <v>19</v>
      </c>
      <c r="K32" s="174">
        <f>IF(Финишки!$E$4=0," ",VLOOKUP(B32,Финишки!$D$4:$E$500,2,FALSE))</f>
        <v>0.008206018518518519</v>
      </c>
      <c r="L32" s="174">
        <f t="shared" si="1"/>
        <v>0.008206018518518519</v>
      </c>
      <c r="M32" s="174">
        <f t="shared" si="2"/>
        <v>0.0006481481481481486</v>
      </c>
      <c r="N32" s="175">
        <v>20</v>
      </c>
      <c r="O32" s="174">
        <f>IF(Финишки!$H$4=0," ",VLOOKUP(B32,Финишки!$G$4:$H$500,2,FALSE))</f>
        <v>0.01835648148148148</v>
      </c>
      <c r="P32" s="174">
        <f t="shared" si="3"/>
        <v>0.01835648148148148</v>
      </c>
      <c r="Q32" s="176">
        <f t="shared" si="4"/>
        <v>0.010150462962962962</v>
      </c>
      <c r="R32" s="175">
        <v>20</v>
      </c>
      <c r="S32" s="174">
        <f>IF(Финишки!$K$4=0," ",VLOOKUP(B32,Финишки!$J$4:$K$500,2,FALSE))</f>
        <v>0.019085648148148147</v>
      </c>
      <c r="T32" s="174">
        <f t="shared" si="5"/>
        <v>0.019085648148148147</v>
      </c>
      <c r="U32" s="174">
        <f t="shared" si="6"/>
        <v>0.0007291666666666662</v>
      </c>
      <c r="V32" s="175">
        <v>9</v>
      </c>
      <c r="W32" s="177">
        <f>IF(Финишки!$M$4=0," ",VLOOKUP(B32,Финишки!$M$4:$N$500,2,FALSE))</f>
        <v>0.029826388888888892</v>
      </c>
      <c r="X32" s="177">
        <f t="shared" si="7"/>
        <v>0.029826388888888892</v>
      </c>
      <c r="Y32" s="174">
        <f t="shared" si="8"/>
        <v>0.010740740740740745</v>
      </c>
      <c r="Z32" s="175">
        <v>18</v>
      </c>
      <c r="AA32" s="102">
        <f>IF(Финишки!$M$4=0," ",VLOOKUP(B32,Финишки!$M$4:$N$500,2,FALSE))</f>
        <v>0.029826388888888892</v>
      </c>
      <c r="AB32" s="173">
        <f t="shared" si="9"/>
        <v>0.029826388888888892</v>
      </c>
      <c r="AC32" s="102">
        <f t="shared" si="10"/>
        <v>0.03738425925925926</v>
      </c>
      <c r="AD32" s="178">
        <f>AA32-AA16</f>
        <v>0.006157407407407407</v>
      </c>
      <c r="AE32" s="103" t="s">
        <v>237</v>
      </c>
      <c r="AF32" s="93"/>
      <c r="AG32" s="160"/>
    </row>
    <row r="33" spans="1:33" s="91" customFormat="1" ht="15.75" customHeight="1">
      <c r="A33" s="143">
        <v>18</v>
      </c>
      <c r="B33" s="149">
        <v>26</v>
      </c>
      <c r="C33" s="142" t="s">
        <v>55</v>
      </c>
      <c r="D33" s="55">
        <v>1977</v>
      </c>
      <c r="E33" s="27" t="s">
        <v>82</v>
      </c>
      <c r="F33" s="92">
        <v>0</v>
      </c>
      <c r="G33" s="105" t="s">
        <v>239</v>
      </c>
      <c r="H33" s="174">
        <f>IF(Финишки!$B$4=0," ",VLOOKUP(B33,Финишки!$A$4:$B$500,2,FALSE))</f>
        <v>0.007754629629629629</v>
      </c>
      <c r="I33" s="174">
        <f t="shared" si="0"/>
        <v>0.007754629629629629</v>
      </c>
      <c r="J33" s="175">
        <v>22</v>
      </c>
      <c r="K33" s="174">
        <f>IF(Финишки!$E$4=0," ",VLOOKUP(B33,Финишки!$D$4:$E$500,2,FALSE))</f>
        <v>0.008391203703703705</v>
      </c>
      <c r="L33" s="174">
        <f t="shared" si="1"/>
        <v>0.008391203703703705</v>
      </c>
      <c r="M33" s="174">
        <f t="shared" si="2"/>
        <v>0.0006365740740740759</v>
      </c>
      <c r="N33" s="175">
        <v>19</v>
      </c>
      <c r="O33" s="174">
        <f>IF(Финишки!$H$4=0," ",VLOOKUP(B33,Финишки!$G$4:$H$500,2,FALSE))</f>
        <v>0.017800925925925925</v>
      </c>
      <c r="P33" s="174">
        <f t="shared" si="3"/>
        <v>0.017800925925925925</v>
      </c>
      <c r="Q33" s="176">
        <f t="shared" si="4"/>
        <v>0.00940972222222222</v>
      </c>
      <c r="R33" s="175">
        <v>10</v>
      </c>
      <c r="S33" s="174">
        <f>IF(Финишки!$K$4=0," ",VLOOKUP(B33,Финишки!$J$4:$K$500,2,FALSE))</f>
        <v>0.01857638888888889</v>
      </c>
      <c r="T33" s="174">
        <f t="shared" si="5"/>
        <v>0.01857638888888889</v>
      </c>
      <c r="U33" s="174">
        <f t="shared" si="6"/>
        <v>0.0007754629629629639</v>
      </c>
      <c r="V33" s="175">
        <v>12</v>
      </c>
      <c r="W33" s="177">
        <f>IF(Финишки!$M$4=0," ",VLOOKUP(B33,Финишки!$M$4:$N$500,2,FALSE))</f>
        <v>0.029930555555555557</v>
      </c>
      <c r="X33" s="177">
        <f t="shared" si="7"/>
        <v>0.029930555555555557</v>
      </c>
      <c r="Y33" s="174">
        <f t="shared" si="8"/>
        <v>0.011354166666666669</v>
      </c>
      <c r="Z33" s="175">
        <v>24</v>
      </c>
      <c r="AA33" s="102">
        <f>IF(Финишки!$M$4=0," ",VLOOKUP(B33,Финишки!$M$4:$N$500,2,FALSE))</f>
        <v>0.029930555555555557</v>
      </c>
      <c r="AB33" s="173">
        <f t="shared" si="9"/>
        <v>0.029930555555555557</v>
      </c>
      <c r="AC33" s="102">
        <f t="shared" si="10"/>
        <v>0.03768518518518518</v>
      </c>
      <c r="AD33" s="178">
        <f>AA33-AA16</f>
        <v>0.006261574074074072</v>
      </c>
      <c r="AE33" s="103" t="s">
        <v>237</v>
      </c>
      <c r="AF33" s="93"/>
      <c r="AG33" s="160"/>
    </row>
    <row r="34" spans="1:33" s="91" customFormat="1" ht="15.75" customHeight="1">
      <c r="A34" s="143">
        <v>19</v>
      </c>
      <c r="B34" s="149">
        <v>10</v>
      </c>
      <c r="C34" s="139" t="s">
        <v>118</v>
      </c>
      <c r="D34" s="140">
        <v>1980</v>
      </c>
      <c r="E34" s="140" t="s">
        <v>82</v>
      </c>
      <c r="F34" s="101">
        <v>0</v>
      </c>
      <c r="G34" s="100" t="s">
        <v>245</v>
      </c>
      <c r="H34" s="174">
        <f>IF(Финишки!$B$4=0," ",VLOOKUP(B34,Финишки!$A$4:$B$500,2,FALSE))</f>
        <v>0.007835648148148149</v>
      </c>
      <c r="I34" s="174">
        <f t="shared" si="0"/>
        <v>0.007835648148148149</v>
      </c>
      <c r="J34" s="175">
        <v>23</v>
      </c>
      <c r="K34" s="174">
        <f>IF(Финишки!$E$4=0," ",VLOOKUP(B34,Финишки!$D$4:$E$500,2,FALSE))</f>
        <v>0.008402777777777778</v>
      </c>
      <c r="L34" s="174">
        <f t="shared" si="1"/>
        <v>0.008402777777777778</v>
      </c>
      <c r="M34" s="174">
        <f t="shared" si="2"/>
        <v>0.0005671296296296292</v>
      </c>
      <c r="N34" s="175">
        <v>15</v>
      </c>
      <c r="O34" s="174">
        <f>IF(Финишки!$H$4=0," ",VLOOKUP(B34,Финишки!$G$4:$H$500,2,FALSE))</f>
        <v>0.01832175925925926</v>
      </c>
      <c r="P34" s="174">
        <f t="shared" si="3"/>
        <v>0.01832175925925926</v>
      </c>
      <c r="Q34" s="176">
        <f t="shared" si="4"/>
        <v>0.009918981481481482</v>
      </c>
      <c r="R34" s="175">
        <v>18</v>
      </c>
      <c r="S34" s="174">
        <f>IF(Финишки!$K$4=0," ",VLOOKUP(B34,Финишки!$J$4:$K$500,2,FALSE))</f>
        <v>0.019178240740740742</v>
      </c>
      <c r="T34" s="174">
        <f t="shared" si="5"/>
        <v>0.019178240740740742</v>
      </c>
      <c r="U34" s="174">
        <f t="shared" si="6"/>
        <v>0.0008564814814814824</v>
      </c>
      <c r="V34" s="175">
        <v>14</v>
      </c>
      <c r="W34" s="177">
        <f>IF(Финишки!$M$4=0," ",VLOOKUP(B34,Финишки!$M$4:$N$500,2,FALSE))</f>
        <v>0.029965277777777775</v>
      </c>
      <c r="X34" s="177">
        <f t="shared" si="7"/>
        <v>0.029965277777777775</v>
      </c>
      <c r="Y34" s="174">
        <f t="shared" si="8"/>
        <v>0.010787037037037032</v>
      </c>
      <c r="Z34" s="175">
        <v>20</v>
      </c>
      <c r="AA34" s="102">
        <f>IF(Финишки!$M$4=0," ",VLOOKUP(B34,Финишки!$M$4:$N$500,2,FALSE))</f>
        <v>0.029965277777777775</v>
      </c>
      <c r="AB34" s="173">
        <f t="shared" si="9"/>
        <v>0.029965277777777775</v>
      </c>
      <c r="AC34" s="102">
        <f t="shared" si="10"/>
        <v>0.037800925925925925</v>
      </c>
      <c r="AD34" s="178">
        <f>AA34-AA16</f>
        <v>0.006296296296296289</v>
      </c>
      <c r="AE34" s="103" t="s">
        <v>237</v>
      </c>
      <c r="AF34" s="93"/>
      <c r="AG34" s="160"/>
    </row>
    <row r="35" spans="1:33" s="91" customFormat="1" ht="15.75" customHeight="1">
      <c r="A35" s="143">
        <v>20</v>
      </c>
      <c r="B35" s="149">
        <v>54</v>
      </c>
      <c r="C35" s="142" t="s">
        <v>213</v>
      </c>
      <c r="D35" s="53">
        <v>1990</v>
      </c>
      <c r="E35" s="147" t="s">
        <v>47</v>
      </c>
      <c r="F35" s="28">
        <v>0</v>
      </c>
      <c r="G35" s="54" t="s">
        <v>38</v>
      </c>
      <c r="H35" s="174">
        <f>IF(Финишки!$B$4=0," ",VLOOKUP(B35,Финишки!$A$4:$B$500,2,FALSE))</f>
        <v>0.007106481481481481</v>
      </c>
      <c r="I35" s="174">
        <f t="shared" si="0"/>
        <v>0.007106481481481481</v>
      </c>
      <c r="J35" s="175">
        <v>18</v>
      </c>
      <c r="K35" s="174">
        <f>IF(Финишки!$E$4=0," ",VLOOKUP(B35,Финишки!$D$4:$E$500,2,FALSE))</f>
        <v>0.00755787037037037</v>
      </c>
      <c r="L35" s="174">
        <f t="shared" si="1"/>
        <v>0.00755787037037037</v>
      </c>
      <c r="M35" s="174">
        <f t="shared" si="2"/>
        <v>0.0004513888888888892</v>
      </c>
      <c r="N35" s="175">
        <v>10</v>
      </c>
      <c r="O35" s="174">
        <f>IF(Финишки!$H$4=0," ",VLOOKUP(B35,Финишки!$G$4:$H$500,2,FALSE))</f>
        <v>0.01840277777777778</v>
      </c>
      <c r="P35" s="174">
        <f t="shared" si="3"/>
        <v>0.01840277777777778</v>
      </c>
      <c r="Q35" s="176">
        <f t="shared" si="4"/>
        <v>0.010844907407407407</v>
      </c>
      <c r="R35" s="175">
        <v>24</v>
      </c>
      <c r="S35" s="174">
        <f>IF(Финишки!$K$4=0," ",VLOOKUP(B35,Финишки!$J$4:$K$500,2,FALSE))</f>
        <v>0.0196875</v>
      </c>
      <c r="T35" s="174">
        <f t="shared" si="5"/>
        <v>0.0196875</v>
      </c>
      <c r="U35" s="174">
        <f t="shared" si="6"/>
        <v>0.0012847222222222218</v>
      </c>
      <c r="V35" s="175">
        <v>25</v>
      </c>
      <c r="W35" s="177">
        <f>IF(Финишки!$M$4=0," ",VLOOKUP(B35,Финишки!$M$4:$N$500,2,FALSE))</f>
        <v>0.030208333333333334</v>
      </c>
      <c r="X35" s="177">
        <f t="shared" si="7"/>
        <v>0.030208333333333334</v>
      </c>
      <c r="Y35" s="174">
        <f t="shared" si="8"/>
        <v>0.010520833333333333</v>
      </c>
      <c r="Z35" s="175">
        <v>15</v>
      </c>
      <c r="AA35" s="102">
        <f>IF(Финишки!$M$4=0," ",VLOOKUP(B35,Финишки!$M$4:$N$500,2,FALSE))</f>
        <v>0.030208333333333334</v>
      </c>
      <c r="AB35" s="173">
        <f t="shared" si="9"/>
        <v>0.030208333333333334</v>
      </c>
      <c r="AC35" s="102">
        <f t="shared" si="10"/>
        <v>0.037314814814814815</v>
      </c>
      <c r="AD35" s="178">
        <f>AA35-AA16</f>
        <v>0.006539351851851848</v>
      </c>
      <c r="AE35" s="103" t="s">
        <v>237</v>
      </c>
      <c r="AF35" s="93"/>
      <c r="AG35" s="160"/>
    </row>
    <row r="36" spans="1:33" s="91" customFormat="1" ht="15.75" customHeight="1">
      <c r="A36" s="143">
        <v>21</v>
      </c>
      <c r="B36" s="149">
        <v>20</v>
      </c>
      <c r="C36" s="139" t="s">
        <v>153</v>
      </c>
      <c r="D36" s="140">
        <v>1997</v>
      </c>
      <c r="E36" s="140" t="s">
        <v>36</v>
      </c>
      <c r="F36" s="101">
        <v>0</v>
      </c>
      <c r="G36" s="105" t="s">
        <v>239</v>
      </c>
      <c r="H36" s="174">
        <f>IF(Финишки!$B$4=0," ",VLOOKUP(B36,Финишки!$A$4:$B$500,2,FALSE))</f>
        <v>0.006840277777777778</v>
      </c>
      <c r="I36" s="174">
        <f t="shared" si="0"/>
        <v>0.006840277777777778</v>
      </c>
      <c r="J36" s="175">
        <v>15</v>
      </c>
      <c r="K36" s="174">
        <f>IF(Финишки!$E$4=0," ",VLOOKUP(B36,Финишки!$D$4:$E$500,2,FALSE))</f>
        <v>0.00738425925925926</v>
      </c>
      <c r="L36" s="174">
        <f t="shared" si="1"/>
        <v>0.00738425925925926</v>
      </c>
      <c r="M36" s="174">
        <f t="shared" si="2"/>
        <v>0.0005439814814814821</v>
      </c>
      <c r="N36" s="175">
        <v>14</v>
      </c>
      <c r="O36" s="174">
        <f>IF(Финишки!$H$4=0," ",VLOOKUP(B36,Финишки!$G$4:$H$500,2,FALSE))</f>
        <v>0.018368055555555554</v>
      </c>
      <c r="P36" s="174">
        <f t="shared" si="3"/>
        <v>0.018368055555555554</v>
      </c>
      <c r="Q36" s="176">
        <f t="shared" si="4"/>
        <v>0.010983796296296294</v>
      </c>
      <c r="R36" s="175">
        <v>25</v>
      </c>
      <c r="S36" s="174">
        <f>IF(Финишки!$K$4=0," ",VLOOKUP(B36,Финишки!$J$4:$K$500,2,FALSE))</f>
        <v>0.019560185185185184</v>
      </c>
      <c r="T36" s="174">
        <f t="shared" si="5"/>
        <v>0.019560185185185184</v>
      </c>
      <c r="U36" s="174">
        <f t="shared" si="6"/>
        <v>0.0011921296296296298</v>
      </c>
      <c r="V36" s="175">
        <v>23</v>
      </c>
      <c r="W36" s="177">
        <f>IF(Финишки!$M$4=0," ",VLOOKUP(B36,Финишки!$M$4:$N$500,2,FALSE))</f>
        <v>0.030428240740740742</v>
      </c>
      <c r="X36" s="177">
        <f t="shared" si="7"/>
        <v>0.030428240740740742</v>
      </c>
      <c r="Y36" s="174">
        <f t="shared" si="8"/>
        <v>0.010868055555555558</v>
      </c>
      <c r="Z36" s="175">
        <v>21</v>
      </c>
      <c r="AA36" s="102">
        <f>IF(Финишки!$M$4=0," ",VLOOKUP(B36,Финишки!$M$4:$N$500,2,FALSE))</f>
        <v>0.030428240740740742</v>
      </c>
      <c r="AB36" s="173">
        <f t="shared" si="9"/>
        <v>0.030428240740740742</v>
      </c>
      <c r="AC36" s="102">
        <f t="shared" si="10"/>
        <v>0.03726851851851852</v>
      </c>
      <c r="AD36" s="178">
        <f>AA36-AA16</f>
        <v>0.0067592592592592565</v>
      </c>
      <c r="AE36" s="103" t="s">
        <v>237</v>
      </c>
      <c r="AF36" s="93"/>
      <c r="AG36" s="160"/>
    </row>
    <row r="37" spans="1:33" s="91" customFormat="1" ht="15.75" customHeight="1">
      <c r="A37" s="143">
        <v>22</v>
      </c>
      <c r="B37" s="149">
        <v>28</v>
      </c>
      <c r="C37" s="142" t="s">
        <v>195</v>
      </c>
      <c r="D37" s="53">
        <v>1979</v>
      </c>
      <c r="E37" s="147" t="s">
        <v>47</v>
      </c>
      <c r="F37" s="28">
        <v>0</v>
      </c>
      <c r="G37" s="54" t="s">
        <v>246</v>
      </c>
      <c r="H37" s="174">
        <f>IF(Финишки!$B$4=0," ",VLOOKUP(B37,Финишки!$A$4:$B$500,2,FALSE))</f>
        <v>0.00832175925925926</v>
      </c>
      <c r="I37" s="174">
        <f t="shared" si="0"/>
        <v>0.00832175925925926</v>
      </c>
      <c r="J37" s="175">
        <v>25</v>
      </c>
      <c r="K37" s="174">
        <f>IF(Финишки!$E$4=0," ",VLOOKUP(B37,Финишки!$D$4:$E$500,2,FALSE))</f>
        <v>0.008958333333333334</v>
      </c>
      <c r="L37" s="174">
        <f t="shared" si="1"/>
        <v>0.008958333333333334</v>
      </c>
      <c r="M37" s="174">
        <f t="shared" si="2"/>
        <v>0.0006365740740740741</v>
      </c>
      <c r="N37" s="175">
        <v>17</v>
      </c>
      <c r="O37" s="174">
        <f>IF(Финишки!$H$4=0," ",VLOOKUP(B37,Финишки!$G$4:$H$500,2,FALSE))</f>
        <v>0.018912037037037036</v>
      </c>
      <c r="P37" s="174">
        <f t="shared" si="3"/>
        <v>0.018912037037037036</v>
      </c>
      <c r="Q37" s="176">
        <f t="shared" si="4"/>
        <v>0.009953703703703702</v>
      </c>
      <c r="R37" s="175">
        <v>19</v>
      </c>
      <c r="S37" s="174">
        <f>IF(Финишки!$K$4=0," ",VLOOKUP(B37,Финишки!$J$4:$K$500,2,FALSE))</f>
        <v>0.02005787037037037</v>
      </c>
      <c r="T37" s="174">
        <f t="shared" si="5"/>
        <v>0.02005787037037037</v>
      </c>
      <c r="U37" s="174">
        <f t="shared" si="6"/>
        <v>0.001145833333333332</v>
      </c>
      <c r="V37" s="175">
        <v>20</v>
      </c>
      <c r="W37" s="177">
        <f>IF(Финишки!$M$4=0," ",VLOOKUP(B37,Финишки!$M$4:$N$500,2,FALSE))</f>
        <v>0.030763888888888886</v>
      </c>
      <c r="X37" s="177">
        <f t="shared" si="7"/>
        <v>0.030763888888888886</v>
      </c>
      <c r="Y37" s="174">
        <f t="shared" si="8"/>
        <v>0.010706018518518517</v>
      </c>
      <c r="Z37" s="175">
        <v>17</v>
      </c>
      <c r="AA37" s="102">
        <f>IF(Финишки!$M$4=0," ",VLOOKUP(B37,Финишки!$M$4:$N$500,2,FALSE))</f>
        <v>0.030763888888888886</v>
      </c>
      <c r="AB37" s="173">
        <f t="shared" si="9"/>
        <v>0.030763888888888886</v>
      </c>
      <c r="AC37" s="102">
        <f t="shared" si="10"/>
        <v>0.03908564814814815</v>
      </c>
      <c r="AD37" s="178">
        <f>AA37-AA16</f>
        <v>0.0070949074074074005</v>
      </c>
      <c r="AE37" s="103" t="s">
        <v>237</v>
      </c>
      <c r="AF37" s="93"/>
      <c r="AG37" s="160"/>
    </row>
    <row r="38" spans="1:33" s="91" customFormat="1" ht="15.75" customHeight="1">
      <c r="A38" s="143">
        <v>23</v>
      </c>
      <c r="B38" s="149">
        <v>16</v>
      </c>
      <c r="C38" s="139" t="s">
        <v>91</v>
      </c>
      <c r="D38" s="140">
        <v>1998</v>
      </c>
      <c r="E38" s="140" t="s">
        <v>36</v>
      </c>
      <c r="F38" s="101">
        <v>0</v>
      </c>
      <c r="G38" s="105" t="s">
        <v>239</v>
      </c>
      <c r="H38" s="174">
        <f>IF(Финишки!$B$4=0," ",VLOOKUP(B38,Финишки!$A$4:$B$500,2,FALSE))</f>
        <v>0.008611111111111111</v>
      </c>
      <c r="I38" s="174">
        <f t="shared" si="0"/>
        <v>0.008611111111111111</v>
      </c>
      <c r="J38" s="175">
        <v>27</v>
      </c>
      <c r="K38" s="174">
        <f>IF(Финишки!$E$4=0," ",VLOOKUP(B38,Финишки!$D$4:$E$500,2,FALSE))</f>
        <v>0.00925925925925926</v>
      </c>
      <c r="L38" s="174">
        <f t="shared" si="1"/>
        <v>0.00925925925925926</v>
      </c>
      <c r="M38" s="174">
        <f t="shared" si="2"/>
        <v>0.0006481481481481494</v>
      </c>
      <c r="N38" s="175">
        <v>21</v>
      </c>
      <c r="O38" s="174">
        <f>IF(Финишки!$H$4=0," ",VLOOKUP(B38,Финишки!$G$4:$H$500,2,FALSE))</f>
        <v>0.018784722222222223</v>
      </c>
      <c r="P38" s="174">
        <f t="shared" si="3"/>
        <v>0.018784722222222223</v>
      </c>
      <c r="Q38" s="176">
        <f t="shared" si="4"/>
        <v>0.009525462962962963</v>
      </c>
      <c r="R38" s="175">
        <v>14</v>
      </c>
      <c r="S38" s="174">
        <f>IF(Финишки!$K$4=0," ",VLOOKUP(B38,Финишки!$J$4:$K$500,2,FALSE))</f>
        <v>0.019363425925925926</v>
      </c>
      <c r="T38" s="174">
        <f t="shared" si="5"/>
        <v>0.019363425925925926</v>
      </c>
      <c r="U38" s="174">
        <f t="shared" si="6"/>
        <v>0.0005787037037037028</v>
      </c>
      <c r="V38" s="175">
        <v>5</v>
      </c>
      <c r="W38" s="177">
        <f>IF(Финишки!$M$4=0," ",VLOOKUP(B38,Финишки!$M$4:$N$500,2,FALSE))</f>
        <v>0.03113425925925926</v>
      </c>
      <c r="X38" s="177">
        <f t="shared" si="7"/>
        <v>0.03113425925925926</v>
      </c>
      <c r="Y38" s="174">
        <f t="shared" si="8"/>
        <v>0.011770833333333335</v>
      </c>
      <c r="Z38" s="175">
        <v>25</v>
      </c>
      <c r="AA38" s="102">
        <f>IF(Финишки!$M$4=0," ",VLOOKUP(B38,Финишки!$M$4:$N$500,2,FALSE))</f>
        <v>0.03113425925925926</v>
      </c>
      <c r="AB38" s="173">
        <f t="shared" si="9"/>
        <v>0.03113425925925926</v>
      </c>
      <c r="AC38" s="102">
        <f t="shared" si="10"/>
        <v>0.039745370370370375</v>
      </c>
      <c r="AD38" s="178">
        <f>AA38-AA16</f>
        <v>0.0074652777777777755</v>
      </c>
      <c r="AE38" s="103" t="s">
        <v>237</v>
      </c>
      <c r="AF38" s="93"/>
      <c r="AG38" s="160"/>
    </row>
    <row r="39" spans="1:33" s="91" customFormat="1" ht="15.75" customHeight="1">
      <c r="A39" s="143">
        <v>24</v>
      </c>
      <c r="B39" s="149">
        <v>21</v>
      </c>
      <c r="C39" s="142" t="s">
        <v>161</v>
      </c>
      <c r="D39" s="140">
        <v>1999</v>
      </c>
      <c r="E39" s="140" t="s">
        <v>82</v>
      </c>
      <c r="F39" s="101">
        <v>0</v>
      </c>
      <c r="G39" s="105" t="s">
        <v>239</v>
      </c>
      <c r="H39" s="174">
        <f>IF(Финишки!$B$4=0," ",VLOOKUP(B39,Финишки!$A$4:$B$500,2,FALSE))</f>
        <v>0.006840277777777778</v>
      </c>
      <c r="I39" s="174">
        <f t="shared" si="0"/>
        <v>0.006840277777777778</v>
      </c>
      <c r="J39" s="175">
        <v>16</v>
      </c>
      <c r="K39" s="174">
        <f>IF(Финишки!$E$4=0," ",VLOOKUP(B39,Финишки!$D$4:$E$500,2,FALSE))</f>
        <v>0.007476851851851853</v>
      </c>
      <c r="L39" s="174">
        <f t="shared" si="1"/>
        <v>0.007476851851851853</v>
      </c>
      <c r="M39" s="174">
        <f t="shared" si="2"/>
        <v>0.000636574074074075</v>
      </c>
      <c r="N39" s="175">
        <v>18</v>
      </c>
      <c r="O39" s="174">
        <f>IF(Финишки!$H$4=0," ",VLOOKUP(B39,Финишки!$G$4:$H$500,2,FALSE))</f>
        <v>0.01884259259259259</v>
      </c>
      <c r="P39" s="174">
        <f t="shared" si="3"/>
        <v>0.01884259259259259</v>
      </c>
      <c r="Q39" s="176">
        <f t="shared" si="4"/>
        <v>0.011365740740740739</v>
      </c>
      <c r="R39" s="175">
        <v>26</v>
      </c>
      <c r="S39" s="174">
        <f>IF(Финишки!$K$4=0," ",VLOOKUP(B39,Финишки!$J$4:$K$500,2,FALSE))</f>
        <v>0.01989583333333333</v>
      </c>
      <c r="T39" s="174">
        <f t="shared" si="5"/>
        <v>0.01989583333333333</v>
      </c>
      <c r="U39" s="174">
        <f t="shared" si="6"/>
        <v>0.00105324074074074</v>
      </c>
      <c r="V39" s="175">
        <v>16</v>
      </c>
      <c r="W39" s="177">
        <f>IF(Финишки!$M$4=0," ",VLOOKUP(B39,Финишки!$M$4:$N$500,2,FALSE))</f>
        <v>0.03119212962962963</v>
      </c>
      <c r="X39" s="177">
        <f t="shared" si="7"/>
        <v>0.03119212962962963</v>
      </c>
      <c r="Y39" s="174">
        <f t="shared" si="8"/>
        <v>0.011296296296296297</v>
      </c>
      <c r="Z39" s="175">
        <v>22</v>
      </c>
      <c r="AA39" s="102">
        <f>IF(Финишки!$M$4=0," ",VLOOKUP(B39,Финишки!$M$4:$N$500,2,FALSE))</f>
        <v>0.03119212962962963</v>
      </c>
      <c r="AB39" s="173">
        <f t="shared" si="9"/>
        <v>0.03119212962962963</v>
      </c>
      <c r="AC39" s="102">
        <f t="shared" si="10"/>
        <v>0.038032407407407404</v>
      </c>
      <c r="AD39" s="178">
        <f>AA39-AA16</f>
        <v>0.007523148148148143</v>
      </c>
      <c r="AE39" s="103" t="s">
        <v>237</v>
      </c>
      <c r="AF39" s="93"/>
      <c r="AG39" s="160"/>
    </row>
    <row r="40" spans="1:33" s="91" customFormat="1" ht="15.75" customHeight="1">
      <c r="A40" s="143">
        <v>25</v>
      </c>
      <c r="B40" s="149">
        <v>11</v>
      </c>
      <c r="C40" s="139" t="s">
        <v>192</v>
      </c>
      <c r="D40" s="140">
        <v>1979</v>
      </c>
      <c r="E40" s="141" t="s">
        <v>47</v>
      </c>
      <c r="F40" s="101">
        <v>0</v>
      </c>
      <c r="G40" s="105" t="s">
        <v>38</v>
      </c>
      <c r="H40" s="174">
        <f>IF(Финишки!$B$4=0," ",VLOOKUP(B40,Финишки!$A$4:$B$500,2,FALSE))</f>
        <v>0.008310185185185186</v>
      </c>
      <c r="I40" s="174">
        <f t="shared" si="0"/>
        <v>0.008310185185185186</v>
      </c>
      <c r="J40" s="175">
        <v>24</v>
      </c>
      <c r="K40" s="174">
        <f>IF(Финишки!$E$4=0," ",VLOOKUP(B40,Финишки!$D$4:$E$500,2,FALSE))</f>
        <v>0.009293981481481481</v>
      </c>
      <c r="L40" s="174">
        <f t="shared" si="1"/>
        <v>0.009293981481481481</v>
      </c>
      <c r="M40" s="174">
        <f t="shared" si="2"/>
        <v>0.0009837962962962951</v>
      </c>
      <c r="N40" s="175">
        <v>27</v>
      </c>
      <c r="O40" s="174">
        <f>IF(Финишки!$H$4=0," ",VLOOKUP(B40,Финишки!$G$4:$H$500,2,FALSE))</f>
        <v>0.019131944444444444</v>
      </c>
      <c r="P40" s="174">
        <f t="shared" si="3"/>
        <v>0.019131944444444444</v>
      </c>
      <c r="Q40" s="176">
        <f t="shared" si="4"/>
        <v>0.009837962962962963</v>
      </c>
      <c r="R40" s="175">
        <v>17</v>
      </c>
      <c r="S40" s="174">
        <f>IF(Финишки!$K$4=0," ",VLOOKUP(B40,Финишки!$J$4:$K$500,2,FALSE))</f>
        <v>0.020844907407407406</v>
      </c>
      <c r="T40" s="174">
        <f t="shared" si="5"/>
        <v>0.020844907407407406</v>
      </c>
      <c r="U40" s="174">
        <f t="shared" si="6"/>
        <v>0.0017129629629629613</v>
      </c>
      <c r="V40" s="175">
        <v>27</v>
      </c>
      <c r="W40" s="177">
        <f>IF(Финишки!$M$4=0," ",VLOOKUP(B40,Финишки!$M$4:$N$500,2,FALSE))</f>
        <v>0.03159722222222222</v>
      </c>
      <c r="X40" s="177">
        <f t="shared" si="7"/>
        <v>0.03159722222222222</v>
      </c>
      <c r="Y40" s="174">
        <f t="shared" si="8"/>
        <v>0.010752314814814815</v>
      </c>
      <c r="Z40" s="175">
        <v>19</v>
      </c>
      <c r="AA40" s="102">
        <f>IF(Финишки!$M$4=0," ",VLOOKUP(B40,Финишки!$M$4:$N$500,2,FALSE))</f>
        <v>0.03159722222222222</v>
      </c>
      <c r="AB40" s="173">
        <f t="shared" si="9"/>
        <v>0.03159722222222222</v>
      </c>
      <c r="AC40" s="102">
        <f t="shared" si="10"/>
        <v>0.039907407407407405</v>
      </c>
      <c r="AD40" s="178">
        <f>AA40-AA16</f>
        <v>0.007928240740740736</v>
      </c>
      <c r="AE40" s="103" t="s">
        <v>237</v>
      </c>
      <c r="AF40" s="93"/>
      <c r="AG40" s="160"/>
    </row>
    <row r="41" spans="1:33" s="91" customFormat="1" ht="15.75" customHeight="1">
      <c r="A41" s="143">
        <v>26</v>
      </c>
      <c r="B41" s="149">
        <v>27</v>
      </c>
      <c r="C41" s="142" t="s">
        <v>193</v>
      </c>
      <c r="D41" s="53">
        <v>1986</v>
      </c>
      <c r="E41" s="147" t="s">
        <v>81</v>
      </c>
      <c r="F41" s="28">
        <v>0</v>
      </c>
      <c r="G41" s="54" t="s">
        <v>242</v>
      </c>
      <c r="H41" s="174">
        <f>IF(Финишки!$B$4=0," ",VLOOKUP(B41,Финишки!$A$4:$B$500,2,FALSE))</f>
        <v>0.007627314814814815</v>
      </c>
      <c r="I41" s="174">
        <f t="shared" si="0"/>
        <v>0.007627314814814815</v>
      </c>
      <c r="J41" s="175">
        <v>20</v>
      </c>
      <c r="K41" s="174">
        <f>IF(Финишки!$E$4=0," ",VLOOKUP(B41,Финишки!$D$4:$E$500,2,FALSE))</f>
        <v>0.008310185185185186</v>
      </c>
      <c r="L41" s="174">
        <f t="shared" si="1"/>
        <v>0.008310185185185186</v>
      </c>
      <c r="M41" s="174">
        <f t="shared" si="2"/>
        <v>0.000682870370370371</v>
      </c>
      <c r="N41" s="175">
        <v>23</v>
      </c>
      <c r="O41" s="174">
        <f>IF(Финишки!$H$4=0," ",VLOOKUP(B41,Финишки!$G$4:$H$500,2,FALSE))</f>
        <v>0.018935185185185183</v>
      </c>
      <c r="P41" s="174">
        <f t="shared" si="3"/>
        <v>0.018935185185185183</v>
      </c>
      <c r="Q41" s="176">
        <f t="shared" si="4"/>
        <v>0.010624999999999997</v>
      </c>
      <c r="R41" s="175">
        <v>23</v>
      </c>
      <c r="S41" s="174">
        <f>IF(Финишки!$K$4=0," ",VLOOKUP(B41,Финишки!$J$4:$K$500,2,FALSE))</f>
        <v>0.02037037037037037</v>
      </c>
      <c r="T41" s="174">
        <f t="shared" si="5"/>
        <v>0.02037037037037037</v>
      </c>
      <c r="U41" s="174">
        <f t="shared" si="6"/>
        <v>0.0014351851851851852</v>
      </c>
      <c r="V41" s="175">
        <v>26</v>
      </c>
      <c r="W41" s="177">
        <f>IF(Финишки!$M$4=0," ",VLOOKUP(B41,Финишки!$M$4:$N$500,2,FALSE))</f>
        <v>0.03263888888888889</v>
      </c>
      <c r="X41" s="177">
        <f t="shared" si="7"/>
        <v>0.03263888888888889</v>
      </c>
      <c r="Y41" s="174">
        <f t="shared" si="8"/>
        <v>0.012268518518518522</v>
      </c>
      <c r="Z41" s="175">
        <v>26</v>
      </c>
      <c r="AA41" s="102">
        <f>IF(Финишки!$M$4=0," ",VLOOKUP(B41,Финишки!$M$4:$N$500,2,FALSE))</f>
        <v>0.03263888888888889</v>
      </c>
      <c r="AB41" s="173">
        <f t="shared" si="9"/>
        <v>0.03263888888888889</v>
      </c>
      <c r="AC41" s="176">
        <f>IF(AB41=" "," ",AB41-X41)</f>
        <v>0</v>
      </c>
      <c r="AD41" s="178">
        <f>AA41-AA16</f>
        <v>0.008969907407407406</v>
      </c>
      <c r="AE41" s="103" t="s">
        <v>237</v>
      </c>
      <c r="AF41" s="93"/>
      <c r="AG41" s="160"/>
    </row>
    <row r="42" spans="1:33" s="91" customFormat="1" ht="15.75" customHeight="1">
      <c r="A42" s="143">
        <v>27</v>
      </c>
      <c r="B42" s="149">
        <v>12</v>
      </c>
      <c r="C42" s="139" t="s">
        <v>204</v>
      </c>
      <c r="D42" s="140">
        <v>1987</v>
      </c>
      <c r="E42" s="141" t="s">
        <v>81</v>
      </c>
      <c r="F42" s="101">
        <v>0</v>
      </c>
      <c r="G42" s="54" t="s">
        <v>242</v>
      </c>
      <c r="H42" s="174">
        <f>IF(Финишки!$B$4=0," ",VLOOKUP(B42,Финишки!$A$4:$B$500,2,FALSE))</f>
        <v>0.008692129629629631</v>
      </c>
      <c r="I42" s="174">
        <f t="shared" si="0"/>
        <v>0.008692129629629631</v>
      </c>
      <c r="J42" s="175">
        <v>28</v>
      </c>
      <c r="K42" s="174">
        <f>IF(Финишки!$E$4=0," ",VLOOKUP(B42,Финишки!$D$4:$E$500,2,FALSE))</f>
        <v>0.009432870370370371</v>
      </c>
      <c r="L42" s="174">
        <f t="shared" si="1"/>
        <v>0.009432870370370371</v>
      </c>
      <c r="M42" s="174">
        <f t="shared" si="2"/>
        <v>0.0007407407407407397</v>
      </c>
      <c r="N42" s="175">
        <v>24</v>
      </c>
      <c r="O42" s="174">
        <f>IF(Финишки!$H$4=0," ",VLOOKUP(B42,Финишки!$G$4:$H$500,2,FALSE))</f>
        <v>0.021840277777777778</v>
      </c>
      <c r="P42" s="174">
        <f t="shared" si="3"/>
        <v>0.021840277777777778</v>
      </c>
      <c r="Q42" s="176">
        <f t="shared" si="4"/>
        <v>0.012407407407407407</v>
      </c>
      <c r="R42" s="175">
        <v>27</v>
      </c>
      <c r="S42" s="174">
        <f>IF(Финишки!$K$4=0," ",VLOOKUP(B42,Финишки!$J$4:$K$500,2,FALSE))</f>
        <v>0.02298611111111111</v>
      </c>
      <c r="T42" s="174">
        <f t="shared" si="5"/>
        <v>0.02298611111111111</v>
      </c>
      <c r="U42" s="174">
        <f t="shared" si="6"/>
        <v>0.001145833333333332</v>
      </c>
      <c r="V42" s="175">
        <v>21</v>
      </c>
      <c r="W42" s="177">
        <f>IF(Финишки!$M$4=0," ",VLOOKUP(B42,Финишки!$M$4:$N$500,2,FALSE))</f>
        <v>0.04344907407407408</v>
      </c>
      <c r="X42" s="177">
        <f t="shared" si="7"/>
        <v>0.04344907407407408</v>
      </c>
      <c r="Y42" s="174">
        <f t="shared" si="8"/>
        <v>0.020462962962962968</v>
      </c>
      <c r="Z42" s="175">
        <v>27</v>
      </c>
      <c r="AA42" s="193">
        <f>IF(Финишки!$M$4=0," ",VLOOKUP(B42,Финишки!$M$4:$N$500,2,FALSE))</f>
        <v>0.04344907407407408</v>
      </c>
      <c r="AB42" s="173"/>
      <c r="AC42" s="102"/>
      <c r="AD42" s="178">
        <f>AA42-AA16</f>
        <v>0.019780092592592592</v>
      </c>
      <c r="AE42" s="103" t="s">
        <v>238</v>
      </c>
      <c r="AF42" s="93"/>
      <c r="AG42" s="160"/>
    </row>
    <row r="43" spans="1:33" s="91" customFormat="1" ht="15.75" customHeight="1">
      <c r="A43" s="143" t="s">
        <v>222</v>
      </c>
      <c r="B43" s="149">
        <v>24</v>
      </c>
      <c r="C43" s="142" t="s">
        <v>175</v>
      </c>
      <c r="D43" s="140">
        <v>1997</v>
      </c>
      <c r="E43" s="140" t="s">
        <v>47</v>
      </c>
      <c r="F43" s="101">
        <v>0</v>
      </c>
      <c r="G43" s="105" t="s">
        <v>239</v>
      </c>
      <c r="H43" s="174">
        <f>IF(Финишки!$B$4=0," ",VLOOKUP(B43,Финишки!$A$4:$B$500,2,FALSE))</f>
        <v>0.008333333333333333</v>
      </c>
      <c r="I43" s="174">
        <f t="shared" si="0"/>
        <v>0.008333333333333333</v>
      </c>
      <c r="J43" s="175">
        <v>26</v>
      </c>
      <c r="K43" s="174" t="str">
        <f>IF(Финишки!$E$4=0," ",VLOOKUP(B43,Финишки!$D$4:$E$500,2,FALSE))</f>
        <v>сошел</v>
      </c>
      <c r="L43" s="174" t="e">
        <f t="shared" si="1"/>
        <v>#VALUE!</v>
      </c>
      <c r="M43" s="174"/>
      <c r="N43" s="175"/>
      <c r="O43" s="174"/>
      <c r="P43" s="174"/>
      <c r="Q43" s="176"/>
      <c r="R43" s="175"/>
      <c r="S43" s="174"/>
      <c r="T43" s="174"/>
      <c r="U43" s="174"/>
      <c r="V43" s="175"/>
      <c r="W43" s="177"/>
      <c r="X43" s="177"/>
      <c r="Y43" s="174"/>
      <c r="Z43" s="175"/>
      <c r="AA43" s="102" t="s">
        <v>47</v>
      </c>
      <c r="AB43" s="173" t="e">
        <f>AA43-F43</f>
        <v>#VALUE!</v>
      </c>
      <c r="AC43" s="102" t="e">
        <f>SUM(I43+AB43)</f>
        <v>#VALUE!</v>
      </c>
      <c r="AD43" s="178"/>
      <c r="AE43" s="103"/>
      <c r="AF43" s="93"/>
      <c r="AG43" s="160"/>
    </row>
    <row r="44" spans="1:33" ht="6.75" customHeight="1">
      <c r="A44" s="16"/>
      <c r="B44" s="64"/>
      <c r="C44" s="65"/>
      <c r="D44" s="66"/>
      <c r="E44" s="64"/>
      <c r="F44" s="67"/>
      <c r="G44" s="68"/>
      <c r="H44" s="69"/>
      <c r="I44" s="70"/>
      <c r="J44" s="71"/>
      <c r="K44" s="70"/>
      <c r="L44" s="70"/>
      <c r="M44" s="70"/>
      <c r="N44" s="71"/>
      <c r="O44" s="70"/>
      <c r="P44" s="70"/>
      <c r="Q44" s="67"/>
      <c r="R44" s="71"/>
      <c r="S44" s="70"/>
      <c r="T44" s="70"/>
      <c r="U44" s="70"/>
      <c r="V44" s="71"/>
      <c r="W44" s="72"/>
      <c r="X44" s="72"/>
      <c r="Y44" s="70"/>
      <c r="Z44" s="71"/>
      <c r="AA44" s="73"/>
      <c r="AB44" s="74"/>
      <c r="AC44" s="73"/>
      <c r="AD44" s="75"/>
      <c r="AE44" s="14"/>
      <c r="AF44" s="14"/>
      <c r="AG44" s="163"/>
    </row>
    <row r="45" spans="1:32" s="96" customFormat="1" ht="12.75">
      <c r="A45" s="85"/>
      <c r="B45" s="85" t="s">
        <v>221</v>
      </c>
      <c r="C45" s="95"/>
      <c r="D45" s="66"/>
      <c r="E45" s="64"/>
      <c r="F45" s="67"/>
      <c r="G45" s="68"/>
      <c r="H45" s="69"/>
      <c r="I45" s="70"/>
      <c r="J45" s="71"/>
      <c r="K45" s="70"/>
      <c r="L45" s="70"/>
      <c r="M45" s="70"/>
      <c r="N45" s="71"/>
      <c r="O45" s="70"/>
      <c r="P45" s="70"/>
      <c r="Q45" s="67"/>
      <c r="R45" s="71"/>
      <c r="S45" s="70"/>
      <c r="T45" s="70"/>
      <c r="U45" s="70"/>
      <c r="V45" s="71"/>
      <c r="W45" s="72"/>
      <c r="X45" s="72"/>
      <c r="Y45" s="70"/>
      <c r="Z45" s="71"/>
      <c r="AA45" s="73"/>
      <c r="AB45" s="74"/>
      <c r="AC45" s="75"/>
      <c r="AD45" s="64"/>
      <c r="AE45" s="64"/>
      <c r="AF45" s="171"/>
    </row>
    <row r="46" spans="1:33" ht="12.75" customHeight="1">
      <c r="A46" s="16"/>
      <c r="B46" s="85" t="s">
        <v>231</v>
      </c>
      <c r="C46" s="107"/>
      <c r="D46" s="108"/>
      <c r="E46" s="109"/>
      <c r="F46" s="110"/>
      <c r="G46" s="111"/>
      <c r="H46" s="69"/>
      <c r="I46" s="70"/>
      <c r="J46" s="71"/>
      <c r="K46" s="70"/>
      <c r="L46" s="70"/>
      <c r="M46" s="70"/>
      <c r="N46" s="71"/>
      <c r="O46" s="70"/>
      <c r="P46" s="70"/>
      <c r="Q46" s="67"/>
      <c r="R46" s="71"/>
      <c r="S46" s="70"/>
      <c r="T46" s="70"/>
      <c r="U46" s="70"/>
      <c r="V46" s="71"/>
      <c r="W46" s="72"/>
      <c r="X46" s="72"/>
      <c r="Y46" s="70"/>
      <c r="Z46" s="71"/>
      <c r="AA46" s="73"/>
      <c r="AB46" s="74"/>
      <c r="AC46" s="80"/>
      <c r="AD46" s="82"/>
      <c r="AE46" s="14"/>
      <c r="AF46" s="91"/>
      <c r="AG46"/>
    </row>
    <row r="47" spans="1:33" ht="11.25" customHeight="1">
      <c r="A47" s="16"/>
      <c r="B47" s="64"/>
      <c r="C47" s="65"/>
      <c r="D47" s="66"/>
      <c r="E47" s="64"/>
      <c r="F47" s="67"/>
      <c r="G47" s="68"/>
      <c r="H47" s="69"/>
      <c r="I47" s="70"/>
      <c r="J47" s="71"/>
      <c r="K47" s="70"/>
      <c r="L47" s="70"/>
      <c r="M47" s="70"/>
      <c r="N47" s="71"/>
      <c r="O47" s="70"/>
      <c r="P47" s="70"/>
      <c r="Q47" s="67"/>
      <c r="R47" s="71"/>
      <c r="S47" s="70"/>
      <c r="T47" s="70"/>
      <c r="U47" s="70"/>
      <c r="V47" s="71"/>
      <c r="W47" s="72"/>
      <c r="X47" s="72"/>
      <c r="Y47" s="70"/>
      <c r="Z47" s="71"/>
      <c r="AA47" s="73"/>
      <c r="AB47" s="74"/>
      <c r="AC47" s="73"/>
      <c r="AD47" s="75"/>
      <c r="AE47" s="14"/>
      <c r="AF47" s="14"/>
      <c r="AG47" s="163"/>
    </row>
    <row r="48" spans="1:33" ht="12.75">
      <c r="A48" s="5"/>
      <c r="B48" s="17"/>
      <c r="C48" s="21" t="s">
        <v>26</v>
      </c>
      <c r="D48" s="5"/>
      <c r="E48" s="5"/>
      <c r="F48" s="19"/>
      <c r="G48" s="21" t="s">
        <v>169</v>
      </c>
      <c r="H48" s="3"/>
      <c r="I48" s="3"/>
      <c r="J48" s="3"/>
      <c r="K48" s="3"/>
      <c r="L48" s="3"/>
      <c r="M48" s="3"/>
      <c r="N48" s="3"/>
      <c r="O48" s="3"/>
      <c r="P48" s="3"/>
      <c r="Q48" s="12"/>
      <c r="R48" s="1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6"/>
      <c r="AE48" s="6"/>
      <c r="AF48" s="160"/>
      <c r="AG48"/>
    </row>
    <row r="49" spans="1:33" ht="6" customHeight="1">
      <c r="A49" s="5"/>
      <c r="B49" s="17"/>
      <c r="C49" s="5"/>
      <c r="D49" s="5"/>
      <c r="E49" s="5"/>
      <c r="F49" s="19"/>
      <c r="G49" s="38"/>
      <c r="H49" s="3"/>
      <c r="I49" s="3"/>
      <c r="J49" s="3"/>
      <c r="K49" s="3"/>
      <c r="L49" s="3"/>
      <c r="M49" s="3"/>
      <c r="N49" s="3"/>
      <c r="O49" s="3"/>
      <c r="P49" s="3"/>
      <c r="Q49" s="12"/>
      <c r="R49" s="1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6"/>
      <c r="AE49" s="6"/>
      <c r="AF49" s="160"/>
      <c r="AG49"/>
    </row>
    <row r="50" spans="1:33" ht="6" customHeight="1">
      <c r="A50" s="5"/>
      <c r="B50" s="17"/>
      <c r="C50" s="5"/>
      <c r="D50" s="5"/>
      <c r="E50" s="5"/>
      <c r="F50" s="19"/>
      <c r="G50" s="38"/>
      <c r="H50" s="3"/>
      <c r="I50" s="3"/>
      <c r="J50" s="3"/>
      <c r="K50" s="3"/>
      <c r="L50" s="3"/>
      <c r="M50" s="3"/>
      <c r="N50" s="3"/>
      <c r="O50" s="3"/>
      <c r="P50" s="3"/>
      <c r="Q50" s="12"/>
      <c r="R50" s="1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6"/>
      <c r="AE50" s="6"/>
      <c r="AF50" s="160"/>
      <c r="AG50"/>
    </row>
    <row r="51" spans="1:33" ht="6" customHeight="1">
      <c r="A51" s="5"/>
      <c r="B51" s="17"/>
      <c r="C51" s="5"/>
      <c r="D51" s="5"/>
      <c r="E51" s="5"/>
      <c r="F51" s="19"/>
      <c r="G51" s="38"/>
      <c r="H51" s="3"/>
      <c r="I51" s="3"/>
      <c r="J51" s="3"/>
      <c r="K51" s="3"/>
      <c r="L51" s="3"/>
      <c r="M51" s="3"/>
      <c r="N51" s="3"/>
      <c r="O51" s="3"/>
      <c r="P51" s="3"/>
      <c r="Q51" s="12"/>
      <c r="R51" s="1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6"/>
      <c r="AE51" s="6"/>
      <c r="AF51" s="160"/>
      <c r="AG51"/>
    </row>
    <row r="52" spans="1:33" ht="12.75">
      <c r="A52" s="5"/>
      <c r="B52" s="17"/>
      <c r="C52" s="21" t="s">
        <v>27</v>
      </c>
      <c r="D52" s="5"/>
      <c r="E52" s="5"/>
      <c r="F52" s="19"/>
      <c r="G52" s="21" t="s">
        <v>171</v>
      </c>
      <c r="H52" s="3"/>
      <c r="I52" s="3"/>
      <c r="J52" s="3"/>
      <c r="K52" s="3"/>
      <c r="L52" s="3"/>
      <c r="M52" s="3"/>
      <c r="N52" s="3"/>
      <c r="O52" s="3"/>
      <c r="P52" s="3"/>
      <c r="Q52" s="12"/>
      <c r="R52" s="1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6"/>
      <c r="AE52" s="6"/>
      <c r="AF52" s="160"/>
      <c r="AG52"/>
    </row>
  </sheetData>
  <sheetProtection/>
  <mergeCells count="12">
    <mergeCell ref="A13:AE13"/>
    <mergeCell ref="A14:AE14"/>
    <mergeCell ref="A7:AD7"/>
    <mergeCell ref="A11:C11"/>
    <mergeCell ref="Y11:AC11"/>
    <mergeCell ref="Y12:AC12"/>
    <mergeCell ref="A1:AD1"/>
    <mergeCell ref="A2:AD2"/>
    <mergeCell ref="A3:AB3"/>
    <mergeCell ref="A4:AB4"/>
    <mergeCell ref="A5:AD5"/>
    <mergeCell ref="A6:AD6"/>
  </mergeCells>
  <printOptions/>
  <pageMargins left="0.5" right="0" top="0.2755905511811024" bottom="0.2" header="0.2362204724409449" footer="0.25"/>
  <pageSetup horizontalDpi="600" verticalDpi="600" orientation="landscape" paperSize="9" scale="74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1"/>
  <sheetViews>
    <sheetView zoomScale="70" zoomScaleNormal="70" zoomScalePageLayoutView="0" workbookViewId="0" topLeftCell="A22">
      <selection activeCell="A5" sqref="A5:AD5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35.8515625" style="0" customWidth="1"/>
    <col min="4" max="5" width="7.7109375" style="0" customWidth="1"/>
    <col min="6" max="6" width="9.421875" style="18" hidden="1" customWidth="1"/>
    <col min="7" max="7" width="27.421875" style="0" customWidth="1"/>
    <col min="8" max="8" width="10.421875" style="0" hidden="1" customWidth="1"/>
    <col min="9" max="9" width="7.8515625" style="0" customWidth="1"/>
    <col min="10" max="10" width="5.421875" style="0" customWidth="1"/>
    <col min="11" max="11" width="9.140625" style="0" hidden="1" customWidth="1"/>
    <col min="12" max="12" width="8.28125" style="0" hidden="1" customWidth="1"/>
    <col min="13" max="13" width="8.421875" style="0" customWidth="1"/>
    <col min="14" max="14" width="3.8515625" style="0" customWidth="1"/>
    <col min="15" max="15" width="8.421875" style="0" hidden="1" customWidth="1"/>
    <col min="16" max="16" width="8.7109375" style="0" hidden="1" customWidth="1"/>
    <col min="17" max="17" width="10.7109375" style="0" customWidth="1"/>
    <col min="18" max="18" width="3.57421875" style="0" customWidth="1"/>
    <col min="19" max="19" width="5.7109375" style="0" hidden="1" customWidth="1"/>
    <col min="20" max="20" width="8.28125" style="0" hidden="1" customWidth="1"/>
    <col min="21" max="21" width="8.0039062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1.57421875" style="0" customWidth="1"/>
    <col min="26" max="26" width="5.140625" style="0" customWidth="1"/>
    <col min="27" max="27" width="0.13671875" style="0" hidden="1" customWidth="1"/>
    <col min="28" max="28" width="8.8515625" style="0" customWidth="1"/>
    <col min="29" max="29" width="0.2890625" style="0" hidden="1" customWidth="1"/>
    <col min="30" max="30" width="10.28125" style="0" customWidth="1"/>
    <col min="31" max="31" width="9.7109375" style="0" customWidth="1"/>
    <col min="32" max="32" width="8.00390625" style="0" hidden="1" customWidth="1"/>
    <col min="33" max="33" width="14.28125" style="0" hidden="1" customWidth="1"/>
    <col min="34" max="34" width="8.8515625" style="0" hidden="1" customWidth="1"/>
    <col min="35" max="35" width="9.421875" style="0" hidden="1" customWidth="1"/>
    <col min="36" max="37" width="8.8515625" style="0" hidden="1" customWidth="1"/>
    <col min="38" max="38" width="0" style="0" hidden="1" customWidth="1"/>
    <col min="39" max="39" width="7.57421875" style="160" hidden="1" customWidth="1"/>
  </cols>
  <sheetData>
    <row r="1" spans="1:39" ht="18">
      <c r="A1" s="235" t="s">
        <v>168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91"/>
      <c r="AF1" s="91"/>
      <c r="AM1"/>
    </row>
    <row r="2" spans="1:39" ht="18">
      <c r="A2" s="235" t="s">
        <v>35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91"/>
      <c r="AF2" s="91"/>
      <c r="AM2"/>
    </row>
    <row r="3" spans="1:39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E3" s="91"/>
      <c r="AF3" s="91"/>
      <c r="AM3"/>
    </row>
    <row r="4" spans="1:39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E4" s="91"/>
      <c r="AF4" s="91"/>
      <c r="AM4"/>
    </row>
    <row r="5" spans="1:39" ht="20.25">
      <c r="A5" s="237" t="s">
        <v>226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91"/>
      <c r="AF5" s="91"/>
      <c r="AM5"/>
    </row>
    <row r="6" spans="1:39" ht="20.25">
      <c r="A6" s="237" t="s">
        <v>170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91"/>
      <c r="AF6" s="91"/>
      <c r="AM6"/>
    </row>
    <row r="7" spans="1:39" ht="20.25">
      <c r="A7" s="237" t="s">
        <v>158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91"/>
      <c r="AF7" s="91"/>
      <c r="AM7"/>
    </row>
    <row r="8" spans="1:39" ht="18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9"/>
      <c r="AB8" s="36"/>
      <c r="AE8" s="91"/>
      <c r="AF8" s="91"/>
      <c r="AM8"/>
    </row>
    <row r="9" spans="1:39" ht="13.5" customHeight="1">
      <c r="A9" s="22" t="s">
        <v>159</v>
      </c>
      <c r="B9" s="22"/>
      <c r="C9" s="22"/>
      <c r="D9" s="15"/>
      <c r="E9" s="15"/>
      <c r="F9" s="20"/>
      <c r="G9" s="15"/>
      <c r="H9" s="15"/>
      <c r="I9" s="15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2"/>
      <c r="V9" s="22"/>
      <c r="W9" s="22"/>
      <c r="X9" s="22"/>
      <c r="Y9" s="22" t="s">
        <v>160</v>
      </c>
      <c r="Z9" s="22"/>
      <c r="AA9" s="22"/>
      <c r="AB9" s="22"/>
      <c r="AC9" s="22"/>
      <c r="AD9" s="22"/>
      <c r="AE9" s="233"/>
      <c r="AF9" s="91"/>
      <c r="AM9"/>
    </row>
    <row r="10" spans="1:39" ht="12.75">
      <c r="A10" s="21"/>
      <c r="B10" s="21"/>
      <c r="C10" s="21"/>
      <c r="D10" s="22"/>
      <c r="E10" s="22"/>
      <c r="F10" s="20"/>
      <c r="G10" s="22"/>
      <c r="H10" s="22"/>
      <c r="I10" s="22"/>
      <c r="J10" s="15"/>
      <c r="K10" s="15"/>
      <c r="L10" s="15"/>
      <c r="M10" s="11"/>
      <c r="N10" s="11"/>
      <c r="O10" s="11"/>
      <c r="P10" s="11"/>
      <c r="Q10" s="11"/>
      <c r="R10" s="11"/>
      <c r="S10" s="11"/>
      <c r="T10" s="11"/>
      <c r="U10" s="22"/>
      <c r="V10" s="22"/>
      <c r="W10" s="22"/>
      <c r="X10" s="22"/>
      <c r="Y10" s="22"/>
      <c r="Z10" s="50"/>
      <c r="AA10" s="22"/>
      <c r="AB10" s="22"/>
      <c r="AC10" s="22"/>
      <c r="AD10" s="22"/>
      <c r="AE10" s="233"/>
      <c r="AF10" s="91"/>
      <c r="AG10" s="22"/>
      <c r="AM10"/>
    </row>
    <row r="11" spans="1:39" ht="12.75">
      <c r="A11" s="239"/>
      <c r="B11" s="239"/>
      <c r="C11" s="239"/>
      <c r="D11" s="22"/>
      <c r="E11" s="22"/>
      <c r="F11" s="11"/>
      <c r="G11" s="11"/>
      <c r="H11" s="11"/>
      <c r="I11" s="22"/>
      <c r="J11" s="22"/>
      <c r="K11" s="22"/>
      <c r="L11" s="22"/>
      <c r="M11" s="22"/>
      <c r="N11" s="8"/>
      <c r="O11" s="8"/>
      <c r="P11" s="8"/>
      <c r="Q11" s="8"/>
      <c r="R11" s="8"/>
      <c r="S11" s="23"/>
      <c r="T11" s="23"/>
      <c r="U11" s="21"/>
      <c r="V11" s="21"/>
      <c r="W11" s="21"/>
      <c r="X11" s="21"/>
      <c r="Y11" s="239" t="s">
        <v>16</v>
      </c>
      <c r="Z11" s="239"/>
      <c r="AA11" s="239"/>
      <c r="AB11" s="239"/>
      <c r="AC11" s="239"/>
      <c r="AD11" s="202">
        <v>-5</v>
      </c>
      <c r="AE11" s="234" t="s">
        <v>220</v>
      </c>
      <c r="AF11" s="91"/>
      <c r="AG11" s="22"/>
      <c r="AM11"/>
    </row>
    <row r="12" spans="1:39" ht="12.7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1"/>
      <c r="V12" s="40"/>
      <c r="W12" s="21"/>
      <c r="X12" s="21"/>
      <c r="Y12" s="239" t="s">
        <v>29</v>
      </c>
      <c r="Z12" s="239"/>
      <c r="AA12" s="239"/>
      <c r="AB12" s="239"/>
      <c r="AC12" s="239"/>
      <c r="AD12" s="202">
        <v>-5</v>
      </c>
      <c r="AE12" s="234" t="s">
        <v>220</v>
      </c>
      <c r="AF12" s="91"/>
      <c r="AM12"/>
    </row>
    <row r="13" spans="1:32" ht="17.25" customHeight="1">
      <c r="A13" s="238" t="s">
        <v>156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</row>
    <row r="14" spans="1:31" ht="12.75">
      <c r="A14" s="239" t="s">
        <v>210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</row>
    <row r="15" spans="1:39" s="13" customFormat="1" ht="26.25" customHeight="1">
      <c r="A15" s="169" t="s">
        <v>23</v>
      </c>
      <c r="B15" s="169" t="s">
        <v>24</v>
      </c>
      <c r="C15" s="180" t="s">
        <v>0</v>
      </c>
      <c r="D15" s="180" t="s">
        <v>25</v>
      </c>
      <c r="E15" s="180" t="s">
        <v>17</v>
      </c>
      <c r="F15" s="169" t="s">
        <v>18</v>
      </c>
      <c r="G15" s="169" t="s">
        <v>236</v>
      </c>
      <c r="H15" s="169" t="s">
        <v>3</v>
      </c>
      <c r="I15" s="169" t="s">
        <v>3</v>
      </c>
      <c r="J15" s="180" t="s">
        <v>11</v>
      </c>
      <c r="K15" s="180" t="s">
        <v>9</v>
      </c>
      <c r="L15" s="168" t="s">
        <v>1</v>
      </c>
      <c r="M15" s="180" t="s">
        <v>1</v>
      </c>
      <c r="N15" s="180" t="s">
        <v>11</v>
      </c>
      <c r="O15" s="180"/>
      <c r="P15" s="180"/>
      <c r="Q15" s="169" t="s">
        <v>21</v>
      </c>
      <c r="R15" s="180" t="s">
        <v>11</v>
      </c>
      <c r="S15" s="180" t="s">
        <v>10</v>
      </c>
      <c r="T15" s="180"/>
      <c r="U15" s="180" t="s">
        <v>2</v>
      </c>
      <c r="V15" s="180" t="s">
        <v>11</v>
      </c>
      <c r="W15" s="169"/>
      <c r="X15" s="169"/>
      <c r="Y15" s="169" t="s">
        <v>102</v>
      </c>
      <c r="Z15" s="169" t="s">
        <v>11</v>
      </c>
      <c r="AA15" s="169" t="s">
        <v>12</v>
      </c>
      <c r="AB15" s="169" t="s">
        <v>12</v>
      </c>
      <c r="AC15" s="169" t="s">
        <v>20</v>
      </c>
      <c r="AD15" s="169" t="s">
        <v>14</v>
      </c>
      <c r="AE15" s="169" t="s">
        <v>22</v>
      </c>
      <c r="AF15" s="203" t="s">
        <v>157</v>
      </c>
      <c r="AG15" s="13" t="s">
        <v>209</v>
      </c>
      <c r="AI15" s="13" t="s">
        <v>3</v>
      </c>
      <c r="AK15" s="13" t="s">
        <v>12</v>
      </c>
      <c r="AL15" s="13" t="s">
        <v>1</v>
      </c>
      <c r="AM15" s="204"/>
    </row>
    <row r="16" spans="1:39" s="91" customFormat="1" ht="18" customHeight="1">
      <c r="A16" s="232">
        <v>1</v>
      </c>
      <c r="B16" s="144">
        <v>45</v>
      </c>
      <c r="C16" s="99" t="s">
        <v>92</v>
      </c>
      <c r="D16" s="100">
        <v>1982</v>
      </c>
      <c r="E16" s="100" t="s">
        <v>49</v>
      </c>
      <c r="F16" s="101">
        <v>0.001388888888888889</v>
      </c>
      <c r="G16" s="100" t="s">
        <v>239</v>
      </c>
      <c r="H16" s="174">
        <f>IF(Финишки!$B$4=0," ",VLOOKUP(B16,Финишки!$A$4:$B$500,2,FALSE))</f>
        <v>0.00806712962962963</v>
      </c>
      <c r="I16" s="174">
        <f aca="true" t="shared" si="0" ref="I16:I22">H16-F16</f>
        <v>0.0066782407407407415</v>
      </c>
      <c r="J16" s="175">
        <v>1</v>
      </c>
      <c r="K16" s="174">
        <f>IF(Финишки!$E$4=0," ",VLOOKUP(B16,Финишки!$D$4:$E$500,2,FALSE))</f>
        <v>0.009085648148148148</v>
      </c>
      <c r="L16" s="174">
        <f aca="true" t="shared" si="1" ref="L16:L22">K16-F16</f>
        <v>0.007696759259259259</v>
      </c>
      <c r="M16" s="174">
        <f aca="true" t="shared" si="2" ref="M16:M22">IF(L16=" "," ",L16-I16)</f>
        <v>0.0010185185185185176</v>
      </c>
      <c r="N16" s="175">
        <v>6</v>
      </c>
      <c r="O16" s="174">
        <f>IF(Финишки!$H$4=0," ",VLOOKUP(B16,Финишки!$G$4:$H$500,2,FALSE))</f>
        <v>0.017962962962962962</v>
      </c>
      <c r="P16" s="174">
        <f aca="true" t="shared" si="3" ref="P16:P22">O16-F16</f>
        <v>0.016574074074074074</v>
      </c>
      <c r="Q16" s="176">
        <f aca="true" t="shared" si="4" ref="Q16:Q22">IF(P16=" "," ",P16-L16)</f>
        <v>0.008877314814814815</v>
      </c>
      <c r="R16" s="175">
        <v>1</v>
      </c>
      <c r="S16" s="174">
        <f>IF(Финишки!$K$4=0," ",VLOOKUP(B16,Финишки!$J$4:$K$500,2,FALSE))</f>
        <v>0.018634259259259257</v>
      </c>
      <c r="T16" s="174">
        <f aca="true" t="shared" si="5" ref="T16:T22">S16-F16</f>
        <v>0.01724537037037037</v>
      </c>
      <c r="U16" s="174">
        <f aca="true" t="shared" si="6" ref="U16:U22">IF(T16=" "," ",T16-P16)</f>
        <v>0.0006712962962962948</v>
      </c>
      <c r="V16" s="175">
        <v>2</v>
      </c>
      <c r="W16" s="177">
        <f>IF(Финишки!$M$4=0," ",VLOOKUP(B16,Финишки!$M$4:$N$500,2,FALSE))</f>
        <v>0.028055555555555556</v>
      </c>
      <c r="X16" s="177">
        <f aca="true" t="shared" si="7" ref="X16:X22">W16-F16</f>
        <v>0.02666666666666667</v>
      </c>
      <c r="Y16" s="174">
        <f aca="true" t="shared" si="8" ref="Y16:Y22">IF(X16=" "," ",X16-T16)</f>
        <v>0.0094212962962963</v>
      </c>
      <c r="Z16" s="175">
        <v>1</v>
      </c>
      <c r="AA16" s="102">
        <f>IF(Финишки!$M$4=0," ",VLOOKUP(B16,Финишки!$M$4:$N$500,2,FALSE))</f>
        <v>0.028055555555555556</v>
      </c>
      <c r="AB16" s="173">
        <f aca="true" t="shared" si="9" ref="AB16:AB22">AA16-F16</f>
        <v>0.02666666666666667</v>
      </c>
      <c r="AC16" s="102">
        <f aca="true" t="shared" si="10" ref="AC16:AC22">SUM(I16+AB16)</f>
        <v>0.033344907407407406</v>
      </c>
      <c r="AD16" s="178">
        <v>0</v>
      </c>
      <c r="AE16" s="103" t="s">
        <v>237</v>
      </c>
      <c r="AF16" s="93">
        <v>100</v>
      </c>
      <c r="AG16" s="150">
        <v>0.001388888888888889</v>
      </c>
      <c r="AH16" s="154">
        <f>IF(Финишки!$B$4=0," ",VLOOKUP(B16,Финишки!$A$4:$B$500,2,FALSE))</f>
        <v>0.00806712962962963</v>
      </c>
      <c r="AI16" s="151">
        <f>AH16-$AG$16</f>
        <v>0.0066782407407407415</v>
      </c>
      <c r="AJ16" s="155">
        <f>IF(Финишки!$M$4=0," ",VLOOKUP(B16,Финишки!$M$4:$N$500,2,FALSE))</f>
        <v>0.028055555555555556</v>
      </c>
      <c r="AK16" s="152">
        <f>AJ16-$AG$16</f>
        <v>0.02666666666666667</v>
      </c>
      <c r="AL16" s="153">
        <f>IF(L16=" "," ",L16-I16)-$AG$16</f>
        <v>-0.0003703703703703714</v>
      </c>
      <c r="AM16" s="162">
        <f>MIN(AA16:AA22)</f>
        <v>0.028055555555555556</v>
      </c>
    </row>
    <row r="17" spans="1:39" s="91" customFormat="1" ht="18" customHeight="1">
      <c r="A17" s="232">
        <v>2</v>
      </c>
      <c r="B17" s="144">
        <v>47</v>
      </c>
      <c r="C17" s="99" t="s">
        <v>214</v>
      </c>
      <c r="D17" s="100">
        <v>1990</v>
      </c>
      <c r="E17" s="104" t="s">
        <v>48</v>
      </c>
      <c r="F17" s="101">
        <v>0.001388888888888889</v>
      </c>
      <c r="G17" s="105" t="s">
        <v>240</v>
      </c>
      <c r="H17" s="174">
        <f>IF(Финишки!$B$4=0," ",VLOOKUP(B17,Финишки!$A$4:$B$500,2,FALSE))</f>
        <v>0.00849537037037037</v>
      </c>
      <c r="I17" s="174">
        <f t="shared" si="0"/>
        <v>0.007106481481481481</v>
      </c>
      <c r="J17" s="175">
        <v>2</v>
      </c>
      <c r="K17" s="174">
        <f>IF(Финишки!$E$4=0," ",VLOOKUP(B17,Финишки!$D$4:$E$500,2,FALSE))</f>
        <v>0.008993055555555554</v>
      </c>
      <c r="L17" s="174">
        <f t="shared" si="1"/>
        <v>0.007604166666666665</v>
      </c>
      <c r="M17" s="174">
        <f t="shared" si="2"/>
        <v>0.0004976851851851843</v>
      </c>
      <c r="N17" s="175">
        <v>1</v>
      </c>
      <c r="O17" s="174">
        <f>IF(Финишки!$H$4=0," ",VLOOKUP(B17,Финишки!$G$4:$H$500,2,FALSE))</f>
        <v>0.01916666666666667</v>
      </c>
      <c r="P17" s="174">
        <f t="shared" si="3"/>
        <v>0.01777777777777778</v>
      </c>
      <c r="Q17" s="176">
        <f t="shared" si="4"/>
        <v>0.010173611111111116</v>
      </c>
      <c r="R17" s="175">
        <v>3</v>
      </c>
      <c r="S17" s="174">
        <f>IF(Финишки!$K$4=0," ",VLOOKUP(B17,Финишки!$J$4:$K$500,2,FALSE))</f>
        <v>0.019699074074074074</v>
      </c>
      <c r="T17" s="174">
        <f t="shared" si="5"/>
        <v>0.018310185185185186</v>
      </c>
      <c r="U17" s="174">
        <f t="shared" si="6"/>
        <v>0.000532407407407405</v>
      </c>
      <c r="V17" s="175">
        <v>1</v>
      </c>
      <c r="W17" s="177">
        <f>IF(Финишки!$M$4=0," ",VLOOKUP(B17,Финишки!$M$4:$N$500,2,FALSE))</f>
        <v>0.029756944444444447</v>
      </c>
      <c r="X17" s="177">
        <f t="shared" si="7"/>
        <v>0.02836805555555556</v>
      </c>
      <c r="Y17" s="174">
        <f t="shared" si="8"/>
        <v>0.010057870370370373</v>
      </c>
      <c r="Z17" s="175">
        <v>2</v>
      </c>
      <c r="AA17" s="102">
        <f>IF(Финишки!$M$4=0," ",VLOOKUP(B17,Финишки!$M$4:$N$500,2,FALSE))</f>
        <v>0.029756944444444447</v>
      </c>
      <c r="AB17" s="173">
        <f t="shared" si="9"/>
        <v>0.02836805555555556</v>
      </c>
      <c r="AC17" s="102">
        <f t="shared" si="10"/>
        <v>0.03547453703703704</v>
      </c>
      <c r="AD17" s="178">
        <f>AA17-AA16</f>
        <v>0.0017013888888888912</v>
      </c>
      <c r="AE17" s="103" t="s">
        <v>237</v>
      </c>
      <c r="AF17" s="93">
        <v>93</v>
      </c>
      <c r="AG17" s="150"/>
      <c r="AH17" s="154">
        <f>IF(Финишки!$B$4=0," ",VLOOKUP(B17,Финишки!$A$4:$B$500,2,FALSE))</f>
        <v>0.00849537037037037</v>
      </c>
      <c r="AI17" s="151">
        <f aca="true" t="shared" si="11" ref="AI17:AI22">AH17-$AG$16</f>
        <v>0.007106481481481481</v>
      </c>
      <c r="AJ17" s="155">
        <f>IF(Финишки!$M$4=0," ",VLOOKUP(B17,Финишки!$M$4:$N$500,2,FALSE))</f>
        <v>0.029756944444444447</v>
      </c>
      <c r="AK17" s="152">
        <f aca="true" t="shared" si="12" ref="AK17:AK22">AJ17-$AG$16</f>
        <v>0.02836805555555556</v>
      </c>
      <c r="AL17" s="153">
        <f aca="true" t="shared" si="13" ref="AL17:AL22">IF(L17=" "," ",L17-I17)-$AG$16</f>
        <v>-0.0008912037037037046</v>
      </c>
      <c r="AM17" s="160"/>
    </row>
    <row r="18" spans="1:39" s="91" customFormat="1" ht="18" customHeight="1">
      <c r="A18" s="232">
        <v>3</v>
      </c>
      <c r="B18" s="144">
        <v>52</v>
      </c>
      <c r="C18" s="99" t="s">
        <v>191</v>
      </c>
      <c r="D18" s="100">
        <v>1994</v>
      </c>
      <c r="E18" s="104"/>
      <c r="F18" s="101">
        <v>0.001388888888888889</v>
      </c>
      <c r="G18" s="105" t="s">
        <v>38</v>
      </c>
      <c r="H18" s="174">
        <f>IF(Финишки!$B$4=0," ",VLOOKUP(B18,Финишки!$A$4:$B$500,2,FALSE))</f>
        <v>0.008796296296296297</v>
      </c>
      <c r="I18" s="174">
        <f t="shared" si="0"/>
        <v>0.007407407407407408</v>
      </c>
      <c r="J18" s="175">
        <v>3</v>
      </c>
      <c r="K18" s="174">
        <f>IF(Финишки!$E$4=0," ",VLOOKUP(B18,Финишки!$D$4:$E$500,2,FALSE))</f>
        <v>0.009664351851851851</v>
      </c>
      <c r="L18" s="174">
        <f t="shared" si="1"/>
        <v>0.008275462962962962</v>
      </c>
      <c r="M18" s="174">
        <f t="shared" si="2"/>
        <v>0.0008680555555555542</v>
      </c>
      <c r="N18" s="175">
        <v>5</v>
      </c>
      <c r="O18" s="174">
        <f>IF(Финишки!$H$4=0," ",VLOOKUP(B18,Финишки!$G$4:$H$500,2,FALSE))</f>
        <v>0.01909722222222222</v>
      </c>
      <c r="P18" s="174">
        <f t="shared" si="3"/>
        <v>0.017708333333333333</v>
      </c>
      <c r="Q18" s="176">
        <f t="shared" si="4"/>
        <v>0.009432870370370371</v>
      </c>
      <c r="R18" s="175">
        <v>2</v>
      </c>
      <c r="S18" s="174">
        <f>IF(Финишки!$K$4=0," ",VLOOKUP(B18,Финишки!$J$4:$K$500,2,FALSE))</f>
        <v>0.02028935185185185</v>
      </c>
      <c r="T18" s="174">
        <f t="shared" si="5"/>
        <v>0.018900462962962963</v>
      </c>
      <c r="U18" s="174">
        <f t="shared" si="6"/>
        <v>0.0011921296296296298</v>
      </c>
      <c r="V18" s="175">
        <v>5</v>
      </c>
      <c r="W18" s="177">
        <f>IF(Финишки!$M$4=0," ",VLOOKUP(B18,Финишки!$M$4:$N$500,2,FALSE))</f>
        <v>0.030671296296296294</v>
      </c>
      <c r="X18" s="177">
        <f t="shared" si="7"/>
        <v>0.029282407407407406</v>
      </c>
      <c r="Y18" s="174">
        <f t="shared" si="8"/>
        <v>0.010381944444444444</v>
      </c>
      <c r="Z18" s="175">
        <v>3</v>
      </c>
      <c r="AA18" s="102">
        <f>IF(Финишки!$M$4=0," ",VLOOKUP(B18,Финишки!$M$4:$N$500,2,FALSE))</f>
        <v>0.030671296296296294</v>
      </c>
      <c r="AB18" s="173">
        <f t="shared" si="9"/>
        <v>0.029282407407407406</v>
      </c>
      <c r="AC18" s="102">
        <f t="shared" si="10"/>
        <v>0.036689814814814814</v>
      </c>
      <c r="AD18" s="178">
        <f>AA18-AA16</f>
        <v>0.002615740740740738</v>
      </c>
      <c r="AE18" s="103" t="s">
        <v>237</v>
      </c>
      <c r="AF18" s="93">
        <v>86</v>
      </c>
      <c r="AG18" s="150"/>
      <c r="AH18" s="154">
        <f>IF(Финишки!$B$4=0," ",VLOOKUP(B18,Финишки!$A$4:$B$500,2,FALSE))</f>
        <v>0.008796296296296297</v>
      </c>
      <c r="AI18" s="151">
        <f t="shared" si="11"/>
        <v>0.007407407407407408</v>
      </c>
      <c r="AJ18" s="155">
        <f>IF(Финишки!$M$4=0," ",VLOOKUP(B18,Финишки!$M$4:$N$500,2,FALSE))</f>
        <v>0.030671296296296294</v>
      </c>
      <c r="AK18" s="152">
        <f t="shared" si="12"/>
        <v>0.029282407407407406</v>
      </c>
      <c r="AL18" s="153">
        <f t="shared" si="13"/>
        <v>-0.0005208333333333347</v>
      </c>
      <c r="AM18" s="160"/>
    </row>
    <row r="19" spans="1:39" s="91" customFormat="1" ht="18" customHeight="1">
      <c r="A19" s="148">
        <v>4</v>
      </c>
      <c r="B19" s="144">
        <v>50</v>
      </c>
      <c r="C19" s="99" t="s">
        <v>119</v>
      </c>
      <c r="D19" s="100">
        <v>1999</v>
      </c>
      <c r="E19" s="104" t="s">
        <v>82</v>
      </c>
      <c r="F19" s="101">
        <v>0.001388888888888889</v>
      </c>
      <c r="G19" s="105" t="s">
        <v>245</v>
      </c>
      <c r="H19" s="174">
        <f>IF(Финишки!$B$4=0," ",VLOOKUP(B19,Финишки!$A$4:$B$500,2,FALSE))</f>
        <v>0.00949074074074074</v>
      </c>
      <c r="I19" s="174">
        <f t="shared" si="0"/>
        <v>0.008101851851851851</v>
      </c>
      <c r="J19" s="175">
        <v>4</v>
      </c>
      <c r="K19" s="174">
        <f>IF(Финишки!$E$4=0," ",VLOOKUP(B19,Финишки!$D$4:$E$500,2,FALSE))</f>
        <v>0.010243055555555556</v>
      </c>
      <c r="L19" s="174">
        <f t="shared" si="1"/>
        <v>0.008854166666666666</v>
      </c>
      <c r="M19" s="174">
        <f t="shared" si="2"/>
        <v>0.000752314814814815</v>
      </c>
      <c r="N19" s="175">
        <v>3</v>
      </c>
      <c r="O19" s="174">
        <f>IF(Финишки!$H$4=0," ",VLOOKUP(B19,Финишки!$G$4:$H$500,2,FALSE))</f>
        <v>0.02111111111111111</v>
      </c>
      <c r="P19" s="174">
        <f t="shared" si="3"/>
        <v>0.01972222222222222</v>
      </c>
      <c r="Q19" s="176">
        <f t="shared" si="4"/>
        <v>0.010868055555555554</v>
      </c>
      <c r="R19" s="175">
        <v>6</v>
      </c>
      <c r="S19" s="174">
        <f>IF(Финишки!$K$4=0," ",VLOOKUP(B19,Финишки!$J$4:$K$500,2,FALSE))</f>
        <v>0.022164351851851852</v>
      </c>
      <c r="T19" s="174">
        <f t="shared" si="5"/>
        <v>0.020775462962962964</v>
      </c>
      <c r="U19" s="174">
        <f t="shared" si="6"/>
        <v>0.0010532407407407435</v>
      </c>
      <c r="V19" s="175">
        <v>4</v>
      </c>
      <c r="W19" s="177">
        <f>IF(Финишки!$M$4=0," ",VLOOKUP(B19,Финишки!$M$4:$N$500,2,FALSE))</f>
        <v>0.032581018518518516</v>
      </c>
      <c r="X19" s="177">
        <f t="shared" si="7"/>
        <v>0.03119212962962963</v>
      </c>
      <c r="Y19" s="174">
        <f t="shared" si="8"/>
        <v>0.010416666666666664</v>
      </c>
      <c r="Z19" s="175">
        <v>4</v>
      </c>
      <c r="AA19" s="102">
        <f>IF(Финишки!$M$4=0," ",VLOOKUP(B19,Финишки!$M$4:$N$500,2,FALSE))</f>
        <v>0.032581018518518516</v>
      </c>
      <c r="AB19" s="173">
        <f t="shared" si="9"/>
        <v>0.03119212962962963</v>
      </c>
      <c r="AC19" s="102">
        <f t="shared" si="10"/>
        <v>0.03929398148148148</v>
      </c>
      <c r="AD19" s="178">
        <f>AA19-AA16</f>
        <v>0.00452546296296296</v>
      </c>
      <c r="AE19" s="103" t="s">
        <v>237</v>
      </c>
      <c r="AF19" s="93">
        <v>79</v>
      </c>
      <c r="AG19" s="150"/>
      <c r="AH19" s="154">
        <f>IF(Финишки!$B$4=0," ",VLOOKUP(B19,Финишки!$A$4:$B$500,2,FALSE))</f>
        <v>0.00949074074074074</v>
      </c>
      <c r="AI19" s="151">
        <f t="shared" si="11"/>
        <v>0.008101851851851851</v>
      </c>
      <c r="AJ19" s="155">
        <f>IF(Финишки!$M$4=0," ",VLOOKUP(B19,Финишки!$M$4:$N$500,2,FALSE))</f>
        <v>0.032581018518518516</v>
      </c>
      <c r="AK19" s="152">
        <f t="shared" si="12"/>
        <v>0.03119212962962963</v>
      </c>
      <c r="AL19" s="153">
        <f t="shared" si="13"/>
        <v>-0.0006365740740740739</v>
      </c>
      <c r="AM19" s="160"/>
    </row>
    <row r="20" spans="1:39" s="91" customFormat="1" ht="18" customHeight="1">
      <c r="A20" s="148">
        <v>5</v>
      </c>
      <c r="B20" s="144">
        <v>49</v>
      </c>
      <c r="C20" s="99" t="s">
        <v>155</v>
      </c>
      <c r="D20" s="100">
        <v>1997</v>
      </c>
      <c r="E20" s="104" t="s">
        <v>36</v>
      </c>
      <c r="F20" s="101">
        <v>0.001388888888888889</v>
      </c>
      <c r="G20" s="105" t="s">
        <v>239</v>
      </c>
      <c r="H20" s="174">
        <f>IF(Финишки!$B$4=0," ",VLOOKUP(B20,Финишки!$A$4:$B$500,2,FALSE))</f>
        <v>0.009780092592592592</v>
      </c>
      <c r="I20" s="174">
        <f t="shared" si="0"/>
        <v>0.008391203703703703</v>
      </c>
      <c r="J20" s="175">
        <v>5</v>
      </c>
      <c r="K20" s="174">
        <f>IF(Финишки!$E$4=0," ",VLOOKUP(B20,Финишки!$D$4:$E$500,2,FALSE))</f>
        <v>0.01050925925925926</v>
      </c>
      <c r="L20" s="174">
        <f t="shared" si="1"/>
        <v>0.00912037037037037</v>
      </c>
      <c r="M20" s="174">
        <f t="shared" si="2"/>
        <v>0.0007291666666666679</v>
      </c>
      <c r="N20" s="175">
        <v>2</v>
      </c>
      <c r="O20" s="174">
        <f>IF(Финишки!$H$4=0," ",VLOOKUP(B20,Финишки!$G$4:$H$500,2,FALSE))</f>
        <v>0.02107638888888889</v>
      </c>
      <c r="P20" s="174">
        <f t="shared" si="3"/>
        <v>0.019687500000000004</v>
      </c>
      <c r="Q20" s="176">
        <f t="shared" si="4"/>
        <v>0.010567129629629633</v>
      </c>
      <c r="R20" s="175">
        <v>4</v>
      </c>
      <c r="S20" s="174">
        <f>IF(Финишки!$K$4=0," ",VLOOKUP(B20,Финишки!$J$4:$K$500,2,FALSE))</f>
        <v>0.02200231481481482</v>
      </c>
      <c r="T20" s="174">
        <f t="shared" si="5"/>
        <v>0.02061342592592593</v>
      </c>
      <c r="U20" s="174">
        <f t="shared" si="6"/>
        <v>0.0009259259259259273</v>
      </c>
      <c r="V20" s="175">
        <v>3</v>
      </c>
      <c r="W20" s="177">
        <f>IF(Финишки!$M$4=0," ",VLOOKUP(B20,Финишки!$M$4:$N$500,2,FALSE))</f>
        <v>0.033680555555555554</v>
      </c>
      <c r="X20" s="177">
        <f t="shared" si="7"/>
        <v>0.03229166666666666</v>
      </c>
      <c r="Y20" s="174">
        <f t="shared" si="8"/>
        <v>0.011678240740740732</v>
      </c>
      <c r="Z20" s="175">
        <v>5</v>
      </c>
      <c r="AA20" s="102">
        <f>IF(Финишки!$M$4=0," ",VLOOKUP(B20,Финишки!$M$4:$N$500,2,FALSE))</f>
        <v>0.033680555555555554</v>
      </c>
      <c r="AB20" s="173">
        <f t="shared" si="9"/>
        <v>0.03229166666666666</v>
      </c>
      <c r="AC20" s="102">
        <f t="shared" si="10"/>
        <v>0.04068287037037037</v>
      </c>
      <c r="AD20" s="178">
        <f>AA20-AA16</f>
        <v>0.005624999999999998</v>
      </c>
      <c r="AE20" s="103" t="s">
        <v>237</v>
      </c>
      <c r="AF20" s="93">
        <v>73</v>
      </c>
      <c r="AG20" s="150"/>
      <c r="AH20" s="154">
        <f>IF(Финишки!$B$4=0," ",VLOOKUP(B20,Финишки!$A$4:$B$500,2,FALSE))</f>
        <v>0.009780092592592592</v>
      </c>
      <c r="AI20" s="151">
        <f t="shared" si="11"/>
        <v>0.008391203703703703</v>
      </c>
      <c r="AJ20" s="155">
        <f>IF(Финишки!$M$4=0," ",VLOOKUP(B20,Финишки!$M$4:$N$500,2,FALSE))</f>
        <v>0.033680555555555554</v>
      </c>
      <c r="AK20" s="152">
        <f t="shared" si="12"/>
        <v>0.03229166666666666</v>
      </c>
      <c r="AL20" s="153">
        <f t="shared" si="13"/>
        <v>-0.000659722222222221</v>
      </c>
      <c r="AM20" s="160"/>
    </row>
    <row r="21" spans="1:39" s="91" customFormat="1" ht="18" customHeight="1">
      <c r="A21" s="148">
        <v>6</v>
      </c>
      <c r="B21" s="144">
        <v>53</v>
      </c>
      <c r="C21" s="99" t="s">
        <v>190</v>
      </c>
      <c r="D21" s="100">
        <v>1986</v>
      </c>
      <c r="E21" s="104"/>
      <c r="F21" s="101">
        <v>0.001388888888888889</v>
      </c>
      <c r="G21" s="105" t="s">
        <v>38</v>
      </c>
      <c r="H21" s="174">
        <f>IF(Финишки!$B$4=0," ",VLOOKUP(B21,Финишки!$A$4:$B$500,2,FALSE))</f>
        <v>0.009988425925925927</v>
      </c>
      <c r="I21" s="174">
        <f t="shared" si="0"/>
        <v>0.008599537037037037</v>
      </c>
      <c r="J21" s="175">
        <v>6</v>
      </c>
      <c r="K21" s="174">
        <f>IF(Финишки!$E$4=0," ",VLOOKUP(B21,Финишки!$D$4:$E$500,2,FALSE))</f>
        <v>0.011226851851851854</v>
      </c>
      <c r="L21" s="174">
        <f t="shared" si="1"/>
        <v>0.009837962962962965</v>
      </c>
      <c r="M21" s="174">
        <f t="shared" si="2"/>
        <v>0.0012384259259259275</v>
      </c>
      <c r="N21" s="175">
        <v>7</v>
      </c>
      <c r="O21" s="174">
        <f>IF(Финишки!$H$4=0," ",VLOOKUP(B21,Финишки!$G$4:$H$500,2,FALSE))</f>
        <v>0.02193287037037037</v>
      </c>
      <c r="P21" s="174">
        <f t="shared" si="3"/>
        <v>0.020543981481481483</v>
      </c>
      <c r="Q21" s="176">
        <f t="shared" si="4"/>
        <v>0.010706018518518517</v>
      </c>
      <c r="R21" s="175">
        <v>5</v>
      </c>
      <c r="S21" s="174">
        <f>IF(Финишки!$K$4=0," ",VLOOKUP(B21,Финишки!$J$4:$K$500,2,FALSE))</f>
        <v>0.023344907407407408</v>
      </c>
      <c r="T21" s="174">
        <f t="shared" si="5"/>
        <v>0.02195601851851852</v>
      </c>
      <c r="U21" s="174">
        <f t="shared" si="6"/>
        <v>0.001412037037037038</v>
      </c>
      <c r="V21" s="175">
        <v>7</v>
      </c>
      <c r="W21" s="177">
        <f>IF(Финишки!$M$4=0," ",VLOOKUP(B21,Финишки!$M$4:$N$500,2,FALSE))</f>
        <v>0.03648148148148148</v>
      </c>
      <c r="X21" s="177">
        <f t="shared" si="7"/>
        <v>0.03509259259259259</v>
      </c>
      <c r="Y21" s="174">
        <f t="shared" si="8"/>
        <v>0.013136574074074071</v>
      </c>
      <c r="Z21" s="175">
        <v>6</v>
      </c>
      <c r="AA21" s="102">
        <f>IF(Финишки!$M$4=0," ",VLOOKUP(B21,Финишки!$M$4:$N$500,2,FALSE))</f>
        <v>0.03648148148148148</v>
      </c>
      <c r="AB21" s="173">
        <f t="shared" si="9"/>
        <v>0.03509259259259259</v>
      </c>
      <c r="AC21" s="102">
        <f t="shared" si="10"/>
        <v>0.04369212962962963</v>
      </c>
      <c r="AD21" s="178">
        <f>AA21-AA16</f>
        <v>0.008425925925925927</v>
      </c>
      <c r="AE21" s="103" t="s">
        <v>237</v>
      </c>
      <c r="AF21" s="93">
        <v>68</v>
      </c>
      <c r="AG21" s="150"/>
      <c r="AH21" s="154">
        <f>IF(Финишки!$B$4=0," ",VLOOKUP(B21,Финишки!$A$4:$B$500,2,FALSE))</f>
        <v>0.009988425925925927</v>
      </c>
      <c r="AI21" s="151">
        <f t="shared" si="11"/>
        <v>0.008599537037037037</v>
      </c>
      <c r="AJ21" s="155">
        <f>IF(Финишки!$M$4=0," ",VLOOKUP(B21,Финишки!$M$4:$N$500,2,FALSE))</f>
        <v>0.03648148148148148</v>
      </c>
      <c r="AK21" s="152">
        <f t="shared" si="12"/>
        <v>0.03509259259259259</v>
      </c>
      <c r="AL21" s="153">
        <f t="shared" si="13"/>
        <v>-0.0001504629629629614</v>
      </c>
      <c r="AM21" s="160"/>
    </row>
    <row r="22" spans="1:39" s="91" customFormat="1" ht="18" customHeight="1">
      <c r="A22" s="148">
        <v>7</v>
      </c>
      <c r="B22" s="144">
        <v>51</v>
      </c>
      <c r="C22" s="99" t="s">
        <v>187</v>
      </c>
      <c r="D22" s="100">
        <v>1985</v>
      </c>
      <c r="E22" s="104"/>
      <c r="F22" s="101">
        <v>0.001388888888888889</v>
      </c>
      <c r="G22" s="105" t="s">
        <v>244</v>
      </c>
      <c r="H22" s="174">
        <f>IF(Финишки!$B$4=0," ",VLOOKUP(B22,Финишки!$A$4:$B$500,2,FALSE))</f>
        <v>0.010335648148148148</v>
      </c>
      <c r="I22" s="174">
        <f t="shared" si="0"/>
        <v>0.008946759259259258</v>
      </c>
      <c r="J22" s="175">
        <v>7</v>
      </c>
      <c r="K22" s="174">
        <f>IF(Финишки!$E$4=0," ",VLOOKUP(B22,Финишки!$D$4:$E$500,2,FALSE))</f>
        <v>0.01119212962962963</v>
      </c>
      <c r="L22" s="174">
        <f t="shared" si="1"/>
        <v>0.00980324074074074</v>
      </c>
      <c r="M22" s="174">
        <f t="shared" si="2"/>
        <v>0.0008564814814814824</v>
      </c>
      <c r="N22" s="175">
        <v>4</v>
      </c>
      <c r="O22" s="174">
        <f>IF(Финишки!$H$4=0," ",VLOOKUP(B22,Финишки!$G$4:$H$500,2,FALSE))</f>
        <v>0.02407407407407407</v>
      </c>
      <c r="P22" s="174">
        <f t="shared" si="3"/>
        <v>0.022685185185185183</v>
      </c>
      <c r="Q22" s="176">
        <f t="shared" si="4"/>
        <v>0.012881944444444442</v>
      </c>
      <c r="R22" s="175">
        <v>7</v>
      </c>
      <c r="S22" s="174">
        <f>IF(Финишки!$K$4=0," ",VLOOKUP(B22,Финишки!$J$4:$K$500,2,FALSE))</f>
        <v>0.025439814814814814</v>
      </c>
      <c r="T22" s="174">
        <f t="shared" si="5"/>
        <v>0.024050925925925927</v>
      </c>
      <c r="U22" s="174">
        <f t="shared" si="6"/>
        <v>0.0013657407407407438</v>
      </c>
      <c r="V22" s="175">
        <v>6</v>
      </c>
      <c r="W22" s="177">
        <f>IF(Финишки!$M$4=0," ",VLOOKUP(B22,Финишки!$M$4:$N$500,2,FALSE))</f>
        <v>0.04024305555555556</v>
      </c>
      <c r="X22" s="177">
        <f t="shared" si="7"/>
        <v>0.03885416666666667</v>
      </c>
      <c r="Y22" s="174">
        <f t="shared" si="8"/>
        <v>0.014803240740740742</v>
      </c>
      <c r="Z22" s="175">
        <v>7</v>
      </c>
      <c r="AA22" s="102">
        <f>IF(Финишки!$M$4=0," ",VLOOKUP(B22,Финишки!$M$4:$N$500,2,FALSE))</f>
        <v>0.04024305555555556</v>
      </c>
      <c r="AB22" s="173">
        <f t="shared" si="9"/>
        <v>0.03885416666666667</v>
      </c>
      <c r="AC22" s="102">
        <f t="shared" si="10"/>
        <v>0.04780092592592593</v>
      </c>
      <c r="AD22" s="178">
        <f>AA22-AA16</f>
        <v>0.012187500000000004</v>
      </c>
      <c r="AE22" s="103" t="s">
        <v>237</v>
      </c>
      <c r="AF22" s="93">
        <v>63</v>
      </c>
      <c r="AG22" s="150"/>
      <c r="AH22" s="154">
        <f>IF(Финишки!$B$4=0," ",VLOOKUP(B22,Финишки!$A$4:$B$500,2,FALSE))</f>
        <v>0.010335648148148148</v>
      </c>
      <c r="AI22" s="151">
        <f t="shared" si="11"/>
        <v>0.008946759259259258</v>
      </c>
      <c r="AJ22" s="155">
        <f>IF(Финишки!$M$4=0," ",VLOOKUP(B22,Финишки!$M$4:$N$500,2,FALSE))</f>
        <v>0.04024305555555556</v>
      </c>
      <c r="AK22" s="152">
        <f t="shared" si="12"/>
        <v>0.03885416666666667</v>
      </c>
      <c r="AL22" s="153">
        <f t="shared" si="13"/>
        <v>-0.0005324074074074066</v>
      </c>
      <c r="AM22" s="160"/>
    </row>
    <row r="23" spans="1:33" ht="12.75">
      <c r="A23" s="16"/>
      <c r="B23" s="64"/>
      <c r="C23" s="65"/>
      <c r="D23" s="66"/>
      <c r="E23" s="64"/>
      <c r="F23" s="67"/>
      <c r="G23" s="68"/>
      <c r="H23" s="69"/>
      <c r="I23" s="70"/>
      <c r="J23" s="71"/>
      <c r="K23" s="70"/>
      <c r="L23" s="70"/>
      <c r="M23" s="70"/>
      <c r="N23" s="71"/>
      <c r="O23" s="70"/>
      <c r="P23" s="70"/>
      <c r="Q23" s="67"/>
      <c r="R23" s="71"/>
      <c r="S23" s="70"/>
      <c r="T23" s="70"/>
      <c r="U23" s="70"/>
      <c r="V23" s="71"/>
      <c r="W23" s="72"/>
      <c r="X23" s="72"/>
      <c r="Y23" s="70"/>
      <c r="Z23" s="71"/>
      <c r="AA23" s="73"/>
      <c r="AB23" s="74"/>
      <c r="AC23" s="73"/>
      <c r="AD23" s="75"/>
      <c r="AE23" s="14"/>
      <c r="AF23" s="14"/>
      <c r="AG23" s="2"/>
    </row>
    <row r="24" spans="1:33" ht="12.75">
      <c r="A24" s="85" t="s">
        <v>47</v>
      </c>
      <c r="B24" s="85"/>
      <c r="C24" s="85"/>
      <c r="D24" s="85"/>
      <c r="E24" s="85"/>
      <c r="F24" s="85"/>
      <c r="G24" s="85"/>
      <c r="H24" s="85"/>
      <c r="I24" s="85"/>
      <c r="J24" s="78"/>
      <c r="K24" s="77"/>
      <c r="L24" s="77"/>
      <c r="M24" s="77"/>
      <c r="N24" s="78"/>
      <c r="O24" s="77"/>
      <c r="P24" s="77"/>
      <c r="Q24" s="76"/>
      <c r="R24" s="78"/>
      <c r="S24" s="77"/>
      <c r="T24" s="77"/>
      <c r="U24" s="77"/>
      <c r="V24" s="78"/>
      <c r="W24" s="79"/>
      <c r="X24" s="79"/>
      <c r="Y24" s="77"/>
      <c r="Z24" s="78"/>
      <c r="AA24" s="80"/>
      <c r="AB24" s="81"/>
      <c r="AC24" s="80"/>
      <c r="AD24" s="82"/>
      <c r="AE24" s="14"/>
      <c r="AF24" s="106"/>
      <c r="AG24" s="2"/>
    </row>
    <row r="25" spans="1:33" ht="12.75">
      <c r="A25" s="85" t="s">
        <v>47</v>
      </c>
      <c r="B25" s="85"/>
      <c r="C25" s="85"/>
      <c r="D25" s="85"/>
      <c r="E25" s="85"/>
      <c r="F25" s="85"/>
      <c r="G25" s="85"/>
      <c r="H25" s="85"/>
      <c r="I25" s="85"/>
      <c r="J25" s="78"/>
      <c r="K25" s="77"/>
      <c r="L25" s="77"/>
      <c r="M25" s="77"/>
      <c r="N25" s="78"/>
      <c r="O25" s="77"/>
      <c r="P25" s="77"/>
      <c r="Q25" s="76"/>
      <c r="R25" s="78"/>
      <c r="S25" s="77"/>
      <c r="T25" s="77"/>
      <c r="U25" s="77"/>
      <c r="V25" s="78"/>
      <c r="W25" s="79"/>
      <c r="X25" s="79"/>
      <c r="Y25" s="77"/>
      <c r="Z25" s="78"/>
      <c r="AA25" s="80"/>
      <c r="AB25" s="81"/>
      <c r="AC25" s="80"/>
      <c r="AD25" s="82"/>
      <c r="AE25" s="14"/>
      <c r="AF25" s="106"/>
      <c r="AG25" s="2"/>
    </row>
    <row r="26" spans="1:39" ht="12.75">
      <c r="A26" s="5"/>
      <c r="B26" s="17"/>
      <c r="C26" s="21" t="s">
        <v>26</v>
      </c>
      <c r="D26" s="5"/>
      <c r="E26" s="5"/>
      <c r="F26" s="19"/>
      <c r="G26" s="21" t="s">
        <v>169</v>
      </c>
      <c r="H26" s="3"/>
      <c r="I26" s="3"/>
      <c r="J26" s="3"/>
      <c r="K26" s="3"/>
      <c r="L26" s="3"/>
      <c r="M26" s="3"/>
      <c r="N26" s="3"/>
      <c r="O26" s="3"/>
      <c r="P26" s="3"/>
      <c r="Q26" s="12"/>
      <c r="R26" s="1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6"/>
      <c r="AE26" s="6"/>
      <c r="AF26" s="160"/>
      <c r="AM26"/>
    </row>
    <row r="27" spans="1:39" ht="6" customHeight="1">
      <c r="A27" s="5"/>
      <c r="B27" s="17"/>
      <c r="C27" s="5"/>
      <c r="D27" s="5"/>
      <c r="E27" s="5"/>
      <c r="F27" s="19"/>
      <c r="G27" s="38"/>
      <c r="H27" s="3"/>
      <c r="I27" s="3"/>
      <c r="J27" s="3"/>
      <c r="K27" s="3"/>
      <c r="L27" s="3"/>
      <c r="M27" s="3"/>
      <c r="N27" s="3"/>
      <c r="O27" s="3"/>
      <c r="P27" s="3"/>
      <c r="Q27" s="12"/>
      <c r="R27" s="1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6"/>
      <c r="AE27" s="6"/>
      <c r="AF27" s="160"/>
      <c r="AM27"/>
    </row>
    <row r="28" spans="1:39" ht="6" customHeight="1">
      <c r="A28" s="5"/>
      <c r="B28" s="17"/>
      <c r="C28" s="5"/>
      <c r="D28" s="5"/>
      <c r="E28" s="5"/>
      <c r="F28" s="19"/>
      <c r="G28" s="38"/>
      <c r="H28" s="3"/>
      <c r="I28" s="3"/>
      <c r="J28" s="3"/>
      <c r="K28" s="3"/>
      <c r="L28" s="3"/>
      <c r="M28" s="3"/>
      <c r="N28" s="3"/>
      <c r="O28" s="3"/>
      <c r="P28" s="3"/>
      <c r="Q28" s="12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6"/>
      <c r="AE28" s="6"/>
      <c r="AF28" s="160"/>
      <c r="AM28"/>
    </row>
    <row r="29" spans="1:39" ht="6" customHeight="1">
      <c r="A29" s="5"/>
      <c r="B29" s="17"/>
      <c r="C29" s="5"/>
      <c r="D29" s="5"/>
      <c r="E29" s="5"/>
      <c r="F29" s="19"/>
      <c r="G29" s="38"/>
      <c r="H29" s="3"/>
      <c r="I29" s="3"/>
      <c r="J29" s="3"/>
      <c r="K29" s="3"/>
      <c r="L29" s="3"/>
      <c r="M29" s="3"/>
      <c r="N29" s="3"/>
      <c r="O29" s="3"/>
      <c r="P29" s="3"/>
      <c r="Q29" s="12"/>
      <c r="R29" s="1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6"/>
      <c r="AE29" s="6"/>
      <c r="AF29" s="160"/>
      <c r="AM29"/>
    </row>
    <row r="30" spans="1:39" ht="12.75">
      <c r="A30" s="5"/>
      <c r="B30" s="17"/>
      <c r="C30" s="21" t="s">
        <v>27</v>
      </c>
      <c r="D30" s="5"/>
      <c r="E30" s="5"/>
      <c r="F30" s="19"/>
      <c r="G30" s="21" t="s">
        <v>171</v>
      </c>
      <c r="H30" s="3"/>
      <c r="I30" s="3"/>
      <c r="J30" s="3"/>
      <c r="K30" s="3"/>
      <c r="L30" s="3"/>
      <c r="M30" s="3"/>
      <c r="N30" s="3"/>
      <c r="O30" s="3"/>
      <c r="P30" s="3"/>
      <c r="Q30" s="12"/>
      <c r="R30" s="1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6"/>
      <c r="AE30" s="6"/>
      <c r="AF30" s="160"/>
      <c r="AM30"/>
    </row>
    <row r="31" spans="33:39" ht="12.75">
      <c r="AG31" s="160"/>
      <c r="AM31"/>
    </row>
  </sheetData>
  <sheetProtection/>
  <mergeCells count="12">
    <mergeCell ref="A14:AE14"/>
    <mergeCell ref="A13:AF13"/>
    <mergeCell ref="A7:AD7"/>
    <mergeCell ref="A11:C11"/>
    <mergeCell ref="Y11:AC11"/>
    <mergeCell ref="Y12:AC12"/>
    <mergeCell ref="A1:AD1"/>
    <mergeCell ref="A2:AD2"/>
    <mergeCell ref="A3:AB3"/>
    <mergeCell ref="A4:AB4"/>
    <mergeCell ref="A5:AD5"/>
    <mergeCell ref="A6:AD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3"/>
  <sheetViews>
    <sheetView zoomScale="70" zoomScaleNormal="70" zoomScalePageLayoutView="0" workbookViewId="0" topLeftCell="A33">
      <selection activeCell="A14" sqref="A14:AB14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23.421875" style="0" customWidth="1"/>
    <col min="4" max="4" width="7.00390625" style="0" customWidth="1"/>
    <col min="5" max="5" width="7.421875" style="0" customWidth="1"/>
    <col min="6" max="6" width="9.00390625" style="18" hidden="1" customWidth="1"/>
    <col min="7" max="7" width="31.140625" style="0" customWidth="1"/>
    <col min="8" max="8" width="9.140625" style="0" hidden="1" customWidth="1"/>
    <col min="9" max="9" width="8.140625" style="0" customWidth="1"/>
    <col min="10" max="10" width="5.28125" style="0" customWidth="1"/>
    <col min="11" max="11" width="9.140625" style="0" hidden="1" customWidth="1"/>
    <col min="12" max="12" width="6.28125" style="0" hidden="1" customWidth="1"/>
    <col min="13" max="13" width="8.140625" style="0" customWidth="1"/>
    <col min="14" max="14" width="5.140625" style="0" customWidth="1"/>
    <col min="15" max="15" width="8.421875" style="0" hidden="1" customWidth="1"/>
    <col min="16" max="16" width="8.7109375" style="0" hidden="1" customWidth="1"/>
    <col min="17" max="17" width="10.57421875" style="0" customWidth="1"/>
    <col min="18" max="18" width="4.28125" style="0" customWidth="1"/>
    <col min="19" max="19" width="5.7109375" style="0" hidden="1" customWidth="1"/>
    <col min="20" max="20" width="8.140625" style="0" hidden="1" customWidth="1"/>
    <col min="21" max="21" width="8.7109375" style="0" customWidth="1"/>
    <col min="22" max="22" width="4.7109375" style="0" customWidth="1"/>
    <col min="23" max="23" width="3.421875" style="0" hidden="1" customWidth="1"/>
    <col min="24" max="24" width="8.00390625" style="0" hidden="1" customWidth="1"/>
    <col min="25" max="25" width="10.8515625" style="0" customWidth="1"/>
    <col min="26" max="26" width="4.28125" style="0" customWidth="1"/>
    <col min="27" max="27" width="7.8515625" style="0" hidden="1" customWidth="1"/>
    <col min="28" max="28" width="10.140625" style="0" customWidth="1"/>
    <col min="29" max="29" width="11.28125" style="0" hidden="1" customWidth="1"/>
    <col min="30" max="30" width="9.7109375" style="0" customWidth="1"/>
    <col min="31" max="31" width="7.57421875" style="0" customWidth="1"/>
    <col min="32" max="32" width="6.57421875" style="0" hidden="1" customWidth="1"/>
    <col min="33" max="38" width="8.8515625" style="0" hidden="1" customWidth="1"/>
    <col min="39" max="39" width="8.8515625" style="160" hidden="1" customWidth="1"/>
  </cols>
  <sheetData>
    <row r="1" spans="1:32" ht="12.75" hidden="1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ht="12.75" hidden="1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2.75" hidden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</row>
    <row r="4" spans="1:32" ht="12.75" hidden="1">
      <c r="A4" s="236" t="s">
        <v>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ht="12.75" hidden="1">
      <c r="A5" s="236" t="s">
        <v>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</row>
    <row r="6" spans="1:31" ht="18" hidden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18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3.5" customHeight="1" hidden="1">
      <c r="A8" s="22" t="s">
        <v>31</v>
      </c>
      <c r="B8" s="22"/>
      <c r="C8" s="22"/>
      <c r="D8" s="15"/>
      <c r="E8" s="15"/>
      <c r="F8" s="20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1"/>
      <c r="S8" s="11"/>
      <c r="T8" s="11"/>
      <c r="U8" s="239" t="s">
        <v>40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</row>
    <row r="9" spans="1:31" ht="12.75" hidden="1">
      <c r="A9" s="21"/>
      <c r="B9" s="21"/>
      <c r="C9" s="21"/>
      <c r="D9" s="22"/>
      <c r="E9" s="22"/>
      <c r="F9" s="20"/>
      <c r="G9" s="22"/>
      <c r="H9" s="22"/>
      <c r="I9" s="22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ht="12.75" hidden="1">
      <c r="A10" s="239"/>
      <c r="B10" s="239"/>
      <c r="C10" s="239"/>
      <c r="D10" s="22"/>
      <c r="E10" s="22"/>
      <c r="F10" s="11"/>
      <c r="G10" s="11"/>
      <c r="H10" s="11"/>
      <c r="I10" s="22"/>
      <c r="J10" s="22"/>
      <c r="K10" s="22"/>
      <c r="L10" s="22"/>
      <c r="M10" s="22"/>
      <c r="N10" s="8"/>
      <c r="O10" s="8"/>
      <c r="P10" s="8"/>
      <c r="Q10" s="8"/>
      <c r="R10" s="8"/>
      <c r="S10" s="23"/>
      <c r="T10" s="23"/>
      <c r="U10" s="21" t="s">
        <v>16</v>
      </c>
      <c r="V10" s="21"/>
      <c r="W10" s="21"/>
      <c r="X10" s="21"/>
      <c r="Y10" s="21"/>
      <c r="Z10" s="21"/>
      <c r="AA10" s="11"/>
      <c r="AB10" s="11"/>
      <c r="AC10" s="11"/>
      <c r="AD10" s="40" t="s">
        <v>46</v>
      </c>
      <c r="AE10" s="21"/>
    </row>
    <row r="11" spans="1:31" ht="12.75" hidden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1" t="s">
        <v>29</v>
      </c>
      <c r="V11" s="21"/>
      <c r="W11" s="21"/>
      <c r="X11" s="21"/>
      <c r="Y11" s="21"/>
      <c r="Z11" s="21"/>
      <c r="AA11" s="11"/>
      <c r="AB11" s="11"/>
      <c r="AC11" s="11"/>
      <c r="AD11" s="40" t="s">
        <v>45</v>
      </c>
      <c r="AE11" s="21"/>
    </row>
    <row r="12" spans="1:39" ht="18">
      <c r="A12" s="235" t="s">
        <v>168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F12" s="160"/>
      <c r="AM12"/>
    </row>
    <row r="13" spans="1:39" ht="18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F13" s="160"/>
      <c r="AM13"/>
    </row>
    <row r="14" spans="1:39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F14" s="160"/>
      <c r="AM14"/>
    </row>
    <row r="15" spans="1:39" ht="12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F15" s="160"/>
      <c r="AM15"/>
    </row>
    <row r="16" spans="1:39" ht="20.25">
      <c r="A16" s="237" t="s">
        <v>226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F16" s="160"/>
      <c r="AM16"/>
    </row>
    <row r="17" spans="1:39" ht="20.25">
      <c r="A17" s="237" t="s">
        <v>170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F17" s="160"/>
      <c r="AM17"/>
    </row>
    <row r="18" spans="1:39" ht="20.25">
      <c r="A18" s="237" t="s">
        <v>158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F18" s="160"/>
      <c r="AM18"/>
    </row>
    <row r="19" spans="1:39" ht="1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9"/>
      <c r="AB19" s="36"/>
      <c r="AF19" s="160"/>
      <c r="AM19"/>
    </row>
    <row r="20" spans="1:39" ht="13.5" customHeight="1">
      <c r="A20" s="22" t="s">
        <v>159</v>
      </c>
      <c r="B20" s="22"/>
      <c r="C20" s="22"/>
      <c r="D20" s="15"/>
      <c r="E20" s="15"/>
      <c r="F20" s="20"/>
      <c r="G20" s="15"/>
      <c r="H20" s="15"/>
      <c r="I20" s="15"/>
      <c r="J20" s="15"/>
      <c r="K20" s="15"/>
      <c r="L20" s="15"/>
      <c r="M20" s="11"/>
      <c r="N20" s="11"/>
      <c r="O20" s="11"/>
      <c r="P20" s="11"/>
      <c r="Q20" s="11"/>
      <c r="R20" s="11"/>
      <c r="S20" s="11"/>
      <c r="T20" s="11"/>
      <c r="U20" s="22"/>
      <c r="V20" s="22"/>
      <c r="W20" s="22"/>
      <c r="X20" s="22"/>
      <c r="Y20" s="22" t="s">
        <v>160</v>
      </c>
      <c r="Z20" s="22"/>
      <c r="AA20" s="22"/>
      <c r="AB20" s="22"/>
      <c r="AC20" s="22"/>
      <c r="AD20" s="22"/>
      <c r="AE20" s="22"/>
      <c r="AF20" s="160"/>
      <c r="AM20"/>
    </row>
    <row r="21" spans="1:39" ht="12.75">
      <c r="A21" s="21"/>
      <c r="B21" s="21"/>
      <c r="C21" s="21"/>
      <c r="D21" s="22"/>
      <c r="E21" s="22"/>
      <c r="F21" s="20"/>
      <c r="G21" s="22"/>
      <c r="H21" s="22"/>
      <c r="I21" s="22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  <c r="U21" s="22"/>
      <c r="V21" s="22"/>
      <c r="W21" s="22"/>
      <c r="X21" s="22"/>
      <c r="Y21" s="22"/>
      <c r="Z21" s="50"/>
      <c r="AA21" s="22"/>
      <c r="AB21" s="22"/>
      <c r="AC21" s="22"/>
      <c r="AD21" s="22"/>
      <c r="AE21" s="22"/>
      <c r="AF21" s="160"/>
      <c r="AG21" s="22"/>
      <c r="AM21"/>
    </row>
    <row r="22" spans="1:39" ht="12.75">
      <c r="A22" s="239"/>
      <c r="B22" s="239"/>
      <c r="C22" s="239"/>
      <c r="D22" s="22"/>
      <c r="E22" s="22"/>
      <c r="F22" s="11"/>
      <c r="G22" s="11"/>
      <c r="H22" s="11"/>
      <c r="I22" s="22"/>
      <c r="J22" s="22"/>
      <c r="K22" s="22"/>
      <c r="L22" s="22"/>
      <c r="M22" s="22"/>
      <c r="N22" s="8"/>
      <c r="O22" s="8"/>
      <c r="P22" s="8"/>
      <c r="Q22" s="8"/>
      <c r="R22" s="8"/>
      <c r="S22" s="23"/>
      <c r="T22" s="23"/>
      <c r="U22" s="21"/>
      <c r="V22" s="21"/>
      <c r="W22" s="21"/>
      <c r="X22" s="21"/>
      <c r="Y22" s="239" t="s">
        <v>16</v>
      </c>
      <c r="Z22" s="239"/>
      <c r="AA22" s="239"/>
      <c r="AB22" s="239"/>
      <c r="AC22" s="239"/>
      <c r="AD22" s="202">
        <v>-5</v>
      </c>
      <c r="AE22" s="201" t="s">
        <v>220</v>
      </c>
      <c r="AF22" s="160"/>
      <c r="AG22" s="22"/>
      <c r="AM22"/>
    </row>
    <row r="23" spans="1:39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1"/>
      <c r="V23" s="40"/>
      <c r="W23" s="21"/>
      <c r="X23" s="21"/>
      <c r="Y23" s="239" t="s">
        <v>29</v>
      </c>
      <c r="Z23" s="239"/>
      <c r="AA23" s="239"/>
      <c r="AB23" s="239"/>
      <c r="AC23" s="239"/>
      <c r="AD23" s="202">
        <v>-5</v>
      </c>
      <c r="AE23" s="201" t="s">
        <v>220</v>
      </c>
      <c r="AF23" s="160"/>
      <c r="AM23"/>
    </row>
    <row r="24" spans="1:32" ht="17.25" customHeight="1">
      <c r="A24" s="238" t="s">
        <v>94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</row>
    <row r="25" spans="1:31" ht="12.75">
      <c r="A25" s="239" t="s">
        <v>210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1:39" s="13" customFormat="1" ht="26.25" customHeight="1">
      <c r="A26" s="169" t="s">
        <v>23</v>
      </c>
      <c r="B26" s="169" t="s">
        <v>24</v>
      </c>
      <c r="C26" s="180" t="s">
        <v>0</v>
      </c>
      <c r="D26" s="180" t="s">
        <v>25</v>
      </c>
      <c r="E26" s="180" t="s">
        <v>17</v>
      </c>
      <c r="F26" s="169" t="s">
        <v>18</v>
      </c>
      <c r="G26" s="169" t="s">
        <v>236</v>
      </c>
      <c r="H26" s="169"/>
      <c r="I26" s="169" t="s">
        <v>3</v>
      </c>
      <c r="J26" s="180" t="s">
        <v>11</v>
      </c>
      <c r="K26" s="180" t="s">
        <v>9</v>
      </c>
      <c r="L26" s="168" t="s">
        <v>1</v>
      </c>
      <c r="M26" s="180" t="s">
        <v>1</v>
      </c>
      <c r="N26" s="180" t="s">
        <v>11</v>
      </c>
      <c r="O26" s="180"/>
      <c r="P26" s="180"/>
      <c r="Q26" s="169" t="s">
        <v>21</v>
      </c>
      <c r="R26" s="180" t="s">
        <v>11</v>
      </c>
      <c r="S26" s="180" t="s">
        <v>10</v>
      </c>
      <c r="T26" s="180"/>
      <c r="U26" s="180" t="s">
        <v>2</v>
      </c>
      <c r="V26" s="180" t="s">
        <v>11</v>
      </c>
      <c r="W26" s="169"/>
      <c r="X26" s="169"/>
      <c r="Y26" s="169" t="s">
        <v>102</v>
      </c>
      <c r="Z26" s="169" t="s">
        <v>11</v>
      </c>
      <c r="AA26" s="205" t="s">
        <v>12</v>
      </c>
      <c r="AB26" s="169" t="s">
        <v>12</v>
      </c>
      <c r="AC26" s="169" t="s">
        <v>20</v>
      </c>
      <c r="AD26" s="169" t="s">
        <v>14</v>
      </c>
      <c r="AE26" s="169" t="s">
        <v>22</v>
      </c>
      <c r="AF26" s="203" t="s">
        <v>157</v>
      </c>
      <c r="AG26" s="13" t="s">
        <v>209</v>
      </c>
      <c r="AI26" s="13" t="s">
        <v>3</v>
      </c>
      <c r="AK26" s="13" t="s">
        <v>12</v>
      </c>
      <c r="AL26" s="13" t="s">
        <v>1</v>
      </c>
      <c r="AM26" s="204"/>
    </row>
    <row r="27" spans="1:39" s="91" customFormat="1" ht="17.25" customHeight="1">
      <c r="A27" s="220">
        <v>1</v>
      </c>
      <c r="B27" s="144">
        <v>33</v>
      </c>
      <c r="C27" s="123" t="s">
        <v>167</v>
      </c>
      <c r="D27" s="123">
        <v>2001</v>
      </c>
      <c r="E27" s="135" t="s">
        <v>36</v>
      </c>
      <c r="F27" s="137">
        <v>0.0006944444444444445</v>
      </c>
      <c r="G27" s="103" t="s">
        <v>247</v>
      </c>
      <c r="H27" s="174">
        <f>IF(Финишки!$B$4=0," ",VLOOKUP(B27,Финишки!$A$4:$B$500,2,FALSE))</f>
        <v>0.007025462962962963</v>
      </c>
      <c r="I27" s="174">
        <f>H27-F27</f>
        <v>0.006331018518518519</v>
      </c>
      <c r="J27" s="175">
        <v>1</v>
      </c>
      <c r="K27" s="174">
        <f>IF(Финишки!$E$4=0," ",VLOOKUP(B27,Финишки!$D$4:$E$500,2,FALSE))</f>
        <v>0.007754629629629629</v>
      </c>
      <c r="L27" s="174">
        <f>K27-F27</f>
        <v>0.007060185185185184</v>
      </c>
      <c r="M27" s="174">
        <f>IF(L27=" "," ",L27-I27)</f>
        <v>0.0007291666666666653</v>
      </c>
      <c r="N27" s="175">
        <v>3</v>
      </c>
      <c r="O27" s="174">
        <f>IF(Финишки!$H$4=0," ",VLOOKUP(B27,Финишки!$G$4:$H$500,2,FALSE))</f>
        <v>0.016574074074074074</v>
      </c>
      <c r="P27" s="174">
        <f>O27-F27</f>
        <v>0.01587962962962963</v>
      </c>
      <c r="Q27" s="176">
        <f>IF(P27=" "," ",P27-L27)</f>
        <v>0.008819444444444446</v>
      </c>
      <c r="R27" s="175">
        <v>1</v>
      </c>
      <c r="S27" s="174">
        <f>IF(Финишки!$K$4=0," ",VLOOKUP(B27,Финишки!$J$4:$K$500,2,FALSE))</f>
        <v>0.017372685185185185</v>
      </c>
      <c r="T27" s="174">
        <f>S27-F27</f>
        <v>0.01667824074074074</v>
      </c>
      <c r="U27" s="174">
        <f>IF(T27=" "," ",T27-P27)</f>
        <v>0.000798611111111111</v>
      </c>
      <c r="V27" s="175">
        <v>1</v>
      </c>
      <c r="W27" s="177">
        <f>IF(Финишки!$M$4=0," ",VLOOKUP(B27,Финишки!$M$4:$N$500,2,FALSE))</f>
        <v>0.027164351851851853</v>
      </c>
      <c r="X27" s="177">
        <f>W27-F27</f>
        <v>0.026469907407407407</v>
      </c>
      <c r="Y27" s="174">
        <f>IF(X27=" "," ",X27-T27)</f>
        <v>0.009791666666666667</v>
      </c>
      <c r="Z27" s="175">
        <v>1</v>
      </c>
      <c r="AA27" s="102">
        <f>IF(Финишки!$M$4=0," ",VLOOKUP(B27,Финишки!$M$4:$N$500,2,FALSE))</f>
        <v>0.027164351851851853</v>
      </c>
      <c r="AB27" s="173">
        <f>AA27-F27</f>
        <v>0.026469907407407407</v>
      </c>
      <c r="AC27" s="102">
        <f>SUM(I27+AB27)</f>
        <v>0.03280092592592593</v>
      </c>
      <c r="AD27" s="178">
        <v>0</v>
      </c>
      <c r="AE27" s="103" t="s">
        <v>237</v>
      </c>
      <c r="AF27" s="93">
        <v>100</v>
      </c>
      <c r="AG27" s="150">
        <v>0.0006944444444444445</v>
      </c>
      <c r="AH27" s="154">
        <f>IF(Финишки!$B$4=0," ",VLOOKUP(B27,Финишки!$A$4:$B$500,2,FALSE))</f>
        <v>0.007025462962962963</v>
      </c>
      <c r="AI27" s="151">
        <f>AH27-$AG$35</f>
        <v>0.005636574074074074</v>
      </c>
      <c r="AJ27" s="155">
        <f>IF(Финишки!$M$4=0," ",VLOOKUP(B27,Финишки!$M$4:$N$500,2,FALSE))</f>
        <v>0.027164351851851853</v>
      </c>
      <c r="AK27" s="152">
        <f>AJ27-$AG$27</f>
        <v>0.026469907407407407</v>
      </c>
      <c r="AL27" s="153">
        <f>IF(L27=" "," ",L27-I27)-$AG$35</f>
        <v>-0.0006597222222222237</v>
      </c>
      <c r="AM27" s="162">
        <f>MIN(AB27:AB29)</f>
        <v>0.026469907407407407</v>
      </c>
    </row>
    <row r="28" spans="1:39" s="91" customFormat="1" ht="19.5" customHeight="1">
      <c r="A28" s="220">
        <v>2</v>
      </c>
      <c r="B28" s="144">
        <v>65</v>
      </c>
      <c r="C28" s="123" t="s">
        <v>215</v>
      </c>
      <c r="D28" s="123">
        <v>2000</v>
      </c>
      <c r="E28" s="135" t="s">
        <v>36</v>
      </c>
      <c r="F28" s="137">
        <v>0.0006944444444444445</v>
      </c>
      <c r="G28" s="135" t="s">
        <v>239</v>
      </c>
      <c r="H28" s="174">
        <f>IF(Финишки!$B$4=0," ",VLOOKUP(B28,Финишки!$A$4:$B$500,2,FALSE))</f>
        <v>0.007870370370370371</v>
      </c>
      <c r="I28" s="174">
        <f>H28-F28</f>
        <v>0.007175925925925927</v>
      </c>
      <c r="J28" s="175">
        <v>2</v>
      </c>
      <c r="K28" s="174">
        <f>IF(Финишки!$E$4=0," ",VLOOKUP(B28,Финишки!$D$4:$E$500,2,FALSE))</f>
        <v>0.008506944444444444</v>
      </c>
      <c r="L28" s="174">
        <f>K28-F28</f>
        <v>0.007812499999999999</v>
      </c>
      <c r="M28" s="174">
        <f>IF(L28=" "," ",L28-I28)</f>
        <v>0.0006365740740740724</v>
      </c>
      <c r="N28" s="175">
        <v>1</v>
      </c>
      <c r="O28" s="174">
        <f>IF(Финишки!$H$4=0," ",VLOOKUP(B28,Финишки!$G$4:$H$500,2,FALSE))</f>
        <v>0.01869212962962963</v>
      </c>
      <c r="P28" s="174">
        <f>O28-F28</f>
        <v>0.017997685185185186</v>
      </c>
      <c r="Q28" s="176">
        <f>IF(P28=" "," ",P28-L28)</f>
        <v>0.010185185185185186</v>
      </c>
      <c r="R28" s="175">
        <v>3</v>
      </c>
      <c r="S28" s="174">
        <f>IF(Финишки!$K$4=0," ",VLOOKUP(B28,Финишки!$J$4:$K$500,2,FALSE))</f>
        <v>0.019664351851851853</v>
      </c>
      <c r="T28" s="174">
        <f>S28-F28</f>
        <v>0.018969907407407408</v>
      </c>
      <c r="U28" s="174">
        <f>IF(T28=" "," ",T28-P28)</f>
        <v>0.0009722222222222215</v>
      </c>
      <c r="V28" s="175">
        <v>2</v>
      </c>
      <c r="W28" s="177">
        <f>IF(Финишки!$M$4=0," ",VLOOKUP(B28,Финишки!$M$4:$N$500,2,FALSE))</f>
        <v>0.029687500000000002</v>
      </c>
      <c r="X28" s="177">
        <f>W28-F28</f>
        <v>0.028993055555555557</v>
      </c>
      <c r="Y28" s="174">
        <f>IF(X28=" "," ",X28-T28)</f>
        <v>0.010023148148148149</v>
      </c>
      <c r="Z28" s="175">
        <v>2</v>
      </c>
      <c r="AA28" s="102">
        <f>IF(Финишки!$M$4=0," ",VLOOKUP(B28,Финишки!$M$4:$N$500,2,FALSE))</f>
        <v>0.029687500000000002</v>
      </c>
      <c r="AB28" s="173">
        <f>AA28-F28</f>
        <v>0.028993055555555557</v>
      </c>
      <c r="AC28" s="102">
        <f>SUM(I28+AB28)</f>
        <v>0.03616898148148148</v>
      </c>
      <c r="AD28" s="178">
        <f>AA28-AA27</f>
        <v>0.0025231481481481494</v>
      </c>
      <c r="AE28" s="103" t="s">
        <v>237</v>
      </c>
      <c r="AF28" s="93">
        <v>93</v>
      </c>
      <c r="AG28" s="150"/>
      <c r="AH28" s="154">
        <f>IF(Финишки!$B$4=0," ",VLOOKUP(B28,Финишки!$A$4:$B$500,2,FALSE))</f>
        <v>0.007870370370370371</v>
      </c>
      <c r="AI28" s="151">
        <f>AH28-$AG$35</f>
        <v>0.006481481481481482</v>
      </c>
      <c r="AJ28" s="155">
        <f>IF(Финишки!$M$4=0," ",VLOOKUP(B28,Финишки!$M$4:$N$500,2,FALSE))</f>
        <v>0.029687500000000002</v>
      </c>
      <c r="AK28" s="152">
        <f>AJ28-$AG$27</f>
        <v>0.028993055555555557</v>
      </c>
      <c r="AL28" s="153">
        <f>IF(L28=" "," ",L28-I28)-$AG$35</f>
        <v>-0.0007523148148148166</v>
      </c>
      <c r="AM28" s="160"/>
    </row>
    <row r="29" spans="1:39" s="91" customFormat="1" ht="18" customHeight="1">
      <c r="A29" s="220">
        <v>3</v>
      </c>
      <c r="B29" s="144">
        <v>34</v>
      </c>
      <c r="C29" s="123" t="s">
        <v>162</v>
      </c>
      <c r="D29" s="123">
        <v>2000</v>
      </c>
      <c r="E29" s="135" t="s">
        <v>82</v>
      </c>
      <c r="F29" s="137">
        <v>0.0006944444444444445</v>
      </c>
      <c r="G29" s="135" t="s">
        <v>38</v>
      </c>
      <c r="H29" s="174">
        <f>IF(Финишки!$B$4=0," ",VLOOKUP(B29,Финишки!$A$4:$B$500,2,FALSE))</f>
        <v>0.008275462962962962</v>
      </c>
      <c r="I29" s="174">
        <f>H29-F29</f>
        <v>0.007581018518518517</v>
      </c>
      <c r="J29" s="175">
        <v>3</v>
      </c>
      <c r="K29" s="174">
        <f>IF(Финишки!$E$4=0," ",VLOOKUP(B29,Финишки!$D$4:$E$500,2,FALSE))</f>
        <v>0.008993055555555554</v>
      </c>
      <c r="L29" s="174">
        <f>K29-F29</f>
        <v>0.00829861111111111</v>
      </c>
      <c r="M29" s="174">
        <f>IF(L29=" "," ",L29-I29)</f>
        <v>0.0007175925925925935</v>
      </c>
      <c r="N29" s="175">
        <v>2</v>
      </c>
      <c r="O29" s="174">
        <f>IF(Финишки!$H$4=0," ",VLOOKUP(B29,Финишки!$G$4:$H$500,2,FALSE))</f>
        <v>0.01916666666666667</v>
      </c>
      <c r="P29" s="174">
        <f>O29-F29</f>
        <v>0.018472222222222223</v>
      </c>
      <c r="Q29" s="176">
        <f>IF(P29=" "," ",P29-L29)</f>
        <v>0.010173611111111112</v>
      </c>
      <c r="R29" s="175">
        <v>2</v>
      </c>
      <c r="S29" s="174">
        <f>IF(Финишки!$K$4=0," ",VLOOKUP(B29,Финишки!$J$4:$K$500,2,FALSE))</f>
        <v>0.020162037037037037</v>
      </c>
      <c r="T29" s="174">
        <f>S29-F29</f>
        <v>0.019467592592592592</v>
      </c>
      <c r="U29" s="174">
        <f>IF(T29=" "," ",T29-P29)</f>
        <v>0.0009953703703703687</v>
      </c>
      <c r="V29" s="175">
        <v>3</v>
      </c>
      <c r="W29" s="177">
        <f>IF(Финишки!$M$4=0," ",VLOOKUP(B29,Финишки!$M$4:$N$500,2,FALSE))</f>
        <v>0.034201388888888885</v>
      </c>
      <c r="X29" s="177">
        <f>W29-F29</f>
        <v>0.03350694444444444</v>
      </c>
      <c r="Y29" s="174">
        <f>IF(X29=" "," ",X29-T29)</f>
        <v>0.014039351851851851</v>
      </c>
      <c r="Z29" s="175">
        <v>3</v>
      </c>
      <c r="AA29" s="102">
        <f>IF(Финишки!$M$4=0," ",VLOOKUP(B29,Финишки!$M$4:$N$500,2,FALSE))</f>
        <v>0.034201388888888885</v>
      </c>
      <c r="AB29" s="173">
        <f>AA29-F29</f>
        <v>0.03350694444444444</v>
      </c>
      <c r="AC29" s="102">
        <f>SUM(I29+AB29)</f>
        <v>0.04108796296296296</v>
      </c>
      <c r="AD29" s="178">
        <f>AA29-AA27</f>
        <v>0.007037037037037033</v>
      </c>
      <c r="AE29" s="103" t="s">
        <v>237</v>
      </c>
      <c r="AF29" s="93">
        <v>86</v>
      </c>
      <c r="AG29" s="150"/>
      <c r="AH29" s="154">
        <f>IF(Финишки!$B$4=0," ",VLOOKUP(B29,Финишки!$A$4:$B$500,2,FALSE))</f>
        <v>0.008275462962962962</v>
      </c>
      <c r="AI29" s="151">
        <f>AH29-$AG$35</f>
        <v>0.006886574074074073</v>
      </c>
      <c r="AJ29" s="155">
        <f>IF(Финишки!$M$4=0," ",VLOOKUP(B29,Финишки!$M$4:$N$500,2,FALSE))</f>
        <v>0.034201388888888885</v>
      </c>
      <c r="AK29" s="152">
        <f>AJ29-$AG$27</f>
        <v>0.03350694444444444</v>
      </c>
      <c r="AL29" s="153">
        <f>IF(L29=" "," ",L29-I29)-$AG$35</f>
        <v>-0.0006712962962962955</v>
      </c>
      <c r="AM29" s="160"/>
    </row>
    <row r="30" spans="1:38" ht="12.75" customHeight="1">
      <c r="A30" s="16"/>
      <c r="B30" s="85" t="s">
        <v>47</v>
      </c>
      <c r="C30" s="107"/>
      <c r="D30" s="108"/>
      <c r="E30" s="109"/>
      <c r="F30" s="110"/>
      <c r="G30" s="111"/>
      <c r="H30" s="69"/>
      <c r="I30" s="70"/>
      <c r="J30" s="71"/>
      <c r="K30" s="70"/>
      <c r="L30" s="70"/>
      <c r="M30" s="70"/>
      <c r="N30" s="71"/>
      <c r="O30" s="70"/>
      <c r="P30" s="70"/>
      <c r="Q30" s="67"/>
      <c r="R30" s="71"/>
      <c r="S30" s="70"/>
      <c r="T30" s="70"/>
      <c r="U30" s="70"/>
      <c r="V30" s="71"/>
      <c r="W30" s="72"/>
      <c r="X30" s="72"/>
      <c r="Y30" s="70"/>
      <c r="Z30" s="71"/>
      <c r="AA30" s="73"/>
      <c r="AB30" s="74"/>
      <c r="AC30" s="80"/>
      <c r="AD30" s="82"/>
      <c r="AE30" s="14"/>
      <c r="AF30" s="106"/>
      <c r="AG30" s="150"/>
      <c r="AH30" s="154"/>
      <c r="AI30" s="151"/>
      <c r="AJ30" s="155"/>
      <c r="AK30" s="152"/>
      <c r="AL30" s="153"/>
    </row>
    <row r="31" spans="1:33" ht="12.75">
      <c r="A31" s="5"/>
      <c r="B31" s="17"/>
      <c r="C31" s="7"/>
      <c r="D31" s="5"/>
      <c r="E31" s="5"/>
      <c r="F31" s="19"/>
      <c r="G31" s="5"/>
      <c r="H31" s="3"/>
      <c r="I31" s="3"/>
      <c r="J31" s="3"/>
      <c r="K31" s="3"/>
      <c r="L31" s="3"/>
      <c r="M31" s="3"/>
      <c r="N31" s="3"/>
      <c r="O31" s="3"/>
      <c r="P31" s="3"/>
      <c r="Q31" s="12"/>
      <c r="R31" s="1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6"/>
      <c r="AF31" s="2"/>
      <c r="AG31" s="2"/>
    </row>
    <row r="32" spans="1:32" ht="17.25" customHeight="1">
      <c r="A32" s="238" t="s">
        <v>93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</row>
    <row r="33" spans="1:31" ht="12.75">
      <c r="A33" s="239" t="s">
        <v>210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</row>
    <row r="34" spans="1:39" s="13" customFormat="1" ht="26.25" customHeight="1">
      <c r="A34" s="169" t="s">
        <v>23</v>
      </c>
      <c r="B34" s="169" t="s">
        <v>24</v>
      </c>
      <c r="C34" s="180" t="s">
        <v>0</v>
      </c>
      <c r="D34" s="180" t="s">
        <v>25</v>
      </c>
      <c r="E34" s="180" t="s">
        <v>17</v>
      </c>
      <c r="F34" s="169" t="s">
        <v>18</v>
      </c>
      <c r="G34" s="169" t="s">
        <v>236</v>
      </c>
      <c r="H34" s="169"/>
      <c r="I34" s="169" t="s">
        <v>3</v>
      </c>
      <c r="J34" s="180" t="s">
        <v>11</v>
      </c>
      <c r="K34" s="180" t="s">
        <v>9</v>
      </c>
      <c r="L34" s="168" t="s">
        <v>1</v>
      </c>
      <c r="M34" s="180" t="s">
        <v>1</v>
      </c>
      <c r="N34" s="180" t="s">
        <v>11</v>
      </c>
      <c r="O34" s="180"/>
      <c r="P34" s="180"/>
      <c r="Q34" s="169" t="s">
        <v>21</v>
      </c>
      <c r="R34" s="180" t="s">
        <v>11</v>
      </c>
      <c r="S34" s="180" t="s">
        <v>10</v>
      </c>
      <c r="T34" s="180"/>
      <c r="U34" s="180" t="s">
        <v>2</v>
      </c>
      <c r="V34" s="180" t="s">
        <v>11</v>
      </c>
      <c r="W34" s="169"/>
      <c r="X34" s="169"/>
      <c r="Y34" s="169" t="s">
        <v>102</v>
      </c>
      <c r="Z34" s="169" t="s">
        <v>11</v>
      </c>
      <c r="AA34" s="205" t="s">
        <v>12</v>
      </c>
      <c r="AB34" s="169" t="s">
        <v>12</v>
      </c>
      <c r="AC34" s="169" t="s">
        <v>20</v>
      </c>
      <c r="AD34" s="169" t="s">
        <v>14</v>
      </c>
      <c r="AE34" s="169" t="s">
        <v>22</v>
      </c>
      <c r="AF34" s="203" t="s">
        <v>157</v>
      </c>
      <c r="AG34" s="13" t="s">
        <v>209</v>
      </c>
      <c r="AI34" s="13" t="s">
        <v>3</v>
      </c>
      <c r="AK34" s="13" t="s">
        <v>12</v>
      </c>
      <c r="AL34" s="13" t="s">
        <v>1</v>
      </c>
      <c r="AM34" s="204"/>
    </row>
    <row r="35" spans="1:39" s="91" customFormat="1" ht="18" customHeight="1">
      <c r="A35" s="220">
        <v>1</v>
      </c>
      <c r="B35" s="144">
        <v>55</v>
      </c>
      <c r="C35" s="123" t="s">
        <v>80</v>
      </c>
      <c r="D35" s="100">
        <v>2000</v>
      </c>
      <c r="E35" s="100" t="s">
        <v>36</v>
      </c>
      <c r="F35" s="137">
        <v>0.001388888888888889</v>
      </c>
      <c r="G35" s="135" t="s">
        <v>239</v>
      </c>
      <c r="H35" s="174">
        <f>IF(Финишки!$B$4=0," ",VLOOKUP(B35,Финишки!$A$4:$B$500,2,FALSE))</f>
        <v>0.008518518518518519</v>
      </c>
      <c r="I35" s="174">
        <f>H35-F35</f>
        <v>0.00712962962962963</v>
      </c>
      <c r="J35" s="175">
        <v>1</v>
      </c>
      <c r="K35" s="174">
        <f>IF(Финишки!$E$4=0," ",VLOOKUP(B35,Финишки!$D$4:$E$500,2,FALSE))</f>
        <v>0.008981481481481481</v>
      </c>
      <c r="L35" s="174">
        <f>K35-F35</f>
        <v>0.007592592592592592</v>
      </c>
      <c r="M35" s="174">
        <f>IF(L35=" "," ",L35-I35)</f>
        <v>0.0004629629629629619</v>
      </c>
      <c r="N35" s="175">
        <v>2</v>
      </c>
      <c r="O35" s="174">
        <f>IF(Финишки!$H$4=0," ",VLOOKUP(B35,Финишки!$G$4:$H$500,2,FALSE))</f>
        <v>0.01888888888888889</v>
      </c>
      <c r="P35" s="174">
        <f>O35-F35</f>
        <v>0.0175</v>
      </c>
      <c r="Q35" s="176">
        <f>IF(P35=" "," ",P35-L35)</f>
        <v>0.00990740740740741</v>
      </c>
      <c r="R35" s="175">
        <v>1</v>
      </c>
      <c r="S35" s="174">
        <f>IF(Финишки!$K$4=0," ",VLOOKUP(B35,Финишки!$J$4:$K$500,2,FALSE))</f>
        <v>0.0196875</v>
      </c>
      <c r="T35" s="174">
        <f>S35-F35</f>
        <v>0.018298611111111113</v>
      </c>
      <c r="U35" s="174">
        <f>IF(T35=" "," ",T35-P35)</f>
        <v>0.000798611111111111</v>
      </c>
      <c r="V35" s="175">
        <v>1</v>
      </c>
      <c r="W35" s="177">
        <f>IF(Финишки!$M$4=0," ",VLOOKUP(B35,Финишки!$M$4:$N$500,2,FALSE))</f>
        <v>0.03074074074074074</v>
      </c>
      <c r="X35" s="177">
        <f>W35-F35</f>
        <v>0.02935185185185185</v>
      </c>
      <c r="Y35" s="174">
        <f>IF(X35=" "," ",X35-T35)</f>
        <v>0.011053240740740738</v>
      </c>
      <c r="Z35" s="175">
        <v>2</v>
      </c>
      <c r="AA35" s="102">
        <f>IF(Финишки!$M$4=0," ",VLOOKUP(B35,Финишки!$M$4:$N$500,2,FALSE))</f>
        <v>0.03074074074074074</v>
      </c>
      <c r="AB35" s="173">
        <f>AA35-F35</f>
        <v>0.02935185185185185</v>
      </c>
      <c r="AC35" s="102">
        <f>SUM(I35+AB35)</f>
        <v>0.03648148148148148</v>
      </c>
      <c r="AD35" s="178">
        <v>0</v>
      </c>
      <c r="AE35" s="103" t="s">
        <v>237</v>
      </c>
      <c r="AF35" s="93">
        <v>100</v>
      </c>
      <c r="AG35" s="150">
        <v>0.001388888888888889</v>
      </c>
      <c r="AH35" s="154">
        <f>IF(Финишки!$B$4=0," ",VLOOKUP(B35,Финишки!$A$4:$B$500,2,FALSE))</f>
        <v>0.008518518518518519</v>
      </c>
      <c r="AI35" s="151">
        <f>AH35-$AG$35</f>
        <v>0.00712962962962963</v>
      </c>
      <c r="AJ35" s="155">
        <f>IF(Финишки!$M$4=0," ",VLOOKUP(B35,Финишки!$M$4:$N$500,2,FALSE))</f>
        <v>0.03074074074074074</v>
      </c>
      <c r="AK35" s="152">
        <f>AJ35-$AG$35</f>
        <v>0.02935185185185185</v>
      </c>
      <c r="AL35" s="153">
        <f>IF(L35=" "," ",L35-I35)-$AG$35</f>
        <v>-0.000925925925925927</v>
      </c>
      <c r="AM35" s="162">
        <f>MIN(AB35:AB37)</f>
        <v>0.02935185185185185</v>
      </c>
    </row>
    <row r="36" spans="1:39" s="91" customFormat="1" ht="18" customHeight="1">
      <c r="A36" s="220">
        <v>2</v>
      </c>
      <c r="B36" s="144">
        <v>56</v>
      </c>
      <c r="C36" s="123" t="s">
        <v>120</v>
      </c>
      <c r="D36" s="100">
        <v>2000</v>
      </c>
      <c r="E36" s="100" t="s">
        <v>82</v>
      </c>
      <c r="F36" s="137">
        <v>0.001388888888888889</v>
      </c>
      <c r="G36" s="103" t="s">
        <v>245</v>
      </c>
      <c r="H36" s="174">
        <f>IF(Финишки!$B$4=0," ",VLOOKUP(B36,Финишки!$A$4:$B$500,2,FALSE))</f>
        <v>0.008969907407407407</v>
      </c>
      <c r="I36" s="174">
        <f>H36-F36</f>
        <v>0.007581018518518518</v>
      </c>
      <c r="J36" s="175">
        <v>2</v>
      </c>
      <c r="K36" s="174">
        <f>IF(Финишки!$E$4=0," ",VLOOKUP(B36,Финишки!$D$4:$E$500,2,FALSE))</f>
        <v>0.009594907407407408</v>
      </c>
      <c r="L36" s="174">
        <f>K36-F36</f>
        <v>0.008206018518518519</v>
      </c>
      <c r="M36" s="174">
        <f>IF(L36=" "," ",L36-I36)</f>
        <v>0.0006250000000000006</v>
      </c>
      <c r="N36" s="175">
        <v>3</v>
      </c>
      <c r="O36" s="174">
        <f>IF(Финишки!$H$4=0," ",VLOOKUP(B36,Финишки!$G$4:$H$500,2,FALSE))</f>
        <v>0.02008101851851852</v>
      </c>
      <c r="P36" s="174">
        <f>O36-F36</f>
        <v>0.01869212962962963</v>
      </c>
      <c r="Q36" s="176">
        <f>IF(P36=" "," ",P36-L36)</f>
        <v>0.010486111111111113</v>
      </c>
      <c r="R36" s="175">
        <v>2</v>
      </c>
      <c r="S36" s="174">
        <f>IF(Финишки!$K$4=0," ",VLOOKUP(B36,Финишки!$J$4:$K$500,2,FALSE))</f>
        <v>0.02111111111111111</v>
      </c>
      <c r="T36" s="174">
        <f>S36-F36</f>
        <v>0.01972222222222222</v>
      </c>
      <c r="U36" s="174">
        <f>IF(T36=" "," ",T36-P36)</f>
        <v>0.0010300925925925894</v>
      </c>
      <c r="V36" s="175">
        <v>3</v>
      </c>
      <c r="W36" s="177">
        <f>IF(Финишки!$M$4=0," ",VLOOKUP(B36,Финишки!$M$4:$N$500,2,FALSE))</f>
        <v>0.03167824074074074</v>
      </c>
      <c r="X36" s="177">
        <f>W36-F36</f>
        <v>0.030289351851851855</v>
      </c>
      <c r="Y36" s="174">
        <f>IF(X36=" "," ",X36-T36)</f>
        <v>0.010567129629629635</v>
      </c>
      <c r="Z36" s="175">
        <v>1</v>
      </c>
      <c r="AA36" s="102">
        <f>IF(Финишки!$M$4=0," ",VLOOKUP(B36,Финишки!$M$4:$N$500,2,FALSE))</f>
        <v>0.03167824074074074</v>
      </c>
      <c r="AB36" s="173">
        <f>AA36-F36</f>
        <v>0.030289351851851855</v>
      </c>
      <c r="AC36" s="102">
        <f>SUM(I36+AB36)</f>
        <v>0.037870370370370374</v>
      </c>
      <c r="AD36" s="178">
        <f>AA36-AA35</f>
        <v>0.0009375000000000043</v>
      </c>
      <c r="AE36" s="103" t="s">
        <v>237</v>
      </c>
      <c r="AF36" s="93">
        <v>93</v>
      </c>
      <c r="AG36" s="150"/>
      <c r="AH36" s="154">
        <f>IF(Финишки!$B$4=0," ",VLOOKUP(B36,Финишки!$A$4:$B$500,2,FALSE))</f>
        <v>0.008969907407407407</v>
      </c>
      <c r="AI36" s="151">
        <f>AH36-$AG$35</f>
        <v>0.007581018518518518</v>
      </c>
      <c r="AJ36" s="155">
        <f>IF(Финишки!$M$4=0," ",VLOOKUP(B36,Финишки!$M$4:$N$500,2,FALSE))</f>
        <v>0.03167824074074074</v>
      </c>
      <c r="AK36" s="152">
        <f>AJ36-$AG$35</f>
        <v>0.030289351851851855</v>
      </c>
      <c r="AL36" s="153">
        <f>IF(L36=" "," ",L36-I36)-$AG$35</f>
        <v>-0.0007638888888888884</v>
      </c>
      <c r="AM36" s="160"/>
    </row>
    <row r="37" spans="1:39" s="91" customFormat="1" ht="19.5" customHeight="1">
      <c r="A37" s="220">
        <v>3</v>
      </c>
      <c r="B37" s="144">
        <v>57</v>
      </c>
      <c r="C37" s="123" t="s">
        <v>196</v>
      </c>
      <c r="D37" s="100">
        <v>2001</v>
      </c>
      <c r="E37" s="100" t="s">
        <v>82</v>
      </c>
      <c r="F37" s="137">
        <v>0.001388888888888889</v>
      </c>
      <c r="G37" s="103" t="s">
        <v>246</v>
      </c>
      <c r="H37" s="174">
        <f>IF(Финишки!$B$4=0," ",VLOOKUP(B37,Финишки!$A$4:$B$500,2,FALSE))</f>
        <v>0.010138888888888888</v>
      </c>
      <c r="I37" s="174">
        <f>H37-F37</f>
        <v>0.008749999999999999</v>
      </c>
      <c r="J37" s="175">
        <v>3</v>
      </c>
      <c r="K37" s="174">
        <f>IF(Финишки!$E$4=0," ",VLOOKUP(B37,Финишки!$D$4:$E$500,2,FALSE))</f>
        <v>0.010590277777777777</v>
      </c>
      <c r="L37" s="174">
        <f>K37-F37</f>
        <v>0.009201388888888887</v>
      </c>
      <c r="M37" s="174">
        <f>IF(L37=" "," ",L37-I37)</f>
        <v>0.0004513888888888883</v>
      </c>
      <c r="N37" s="175">
        <v>1</v>
      </c>
      <c r="O37" s="174">
        <f>IF(Финишки!$H$4=0," ",VLOOKUP(B37,Финишки!$G$4:$H$500,2,FALSE))</f>
        <v>0.02172453703703704</v>
      </c>
      <c r="P37" s="174">
        <f>O37-F37</f>
        <v>0.02033564814814815</v>
      </c>
      <c r="Q37" s="176">
        <f>IF(P37=" "," ",P37-L37)</f>
        <v>0.011134259259259264</v>
      </c>
      <c r="R37" s="175">
        <v>3</v>
      </c>
      <c r="S37" s="174">
        <f>IF(Финишки!$K$4=0," ",VLOOKUP(B37,Финишки!$J$4:$K$500,2,FALSE))</f>
        <v>0.02259259259259259</v>
      </c>
      <c r="T37" s="174">
        <f>S37-F37</f>
        <v>0.021203703703703704</v>
      </c>
      <c r="U37" s="174">
        <f>IF(T37=" "," ",T37-P37)</f>
        <v>0.0008680555555555525</v>
      </c>
      <c r="V37" s="175">
        <v>2</v>
      </c>
      <c r="W37" s="177">
        <f>IF(Финишки!$M$4=0," ",VLOOKUP(B37,Финишки!$M$4:$N$500,2,FALSE))</f>
        <v>0.03365740740740741</v>
      </c>
      <c r="X37" s="177">
        <f>W37-F37</f>
        <v>0.032268518518518516</v>
      </c>
      <c r="Y37" s="174">
        <f>IF(X37=" "," ",X37-T37)</f>
        <v>0.011064814814814812</v>
      </c>
      <c r="Z37" s="175">
        <v>3</v>
      </c>
      <c r="AA37" s="102">
        <f>IF(Финишки!$M$4=0," ",VLOOKUP(B37,Финишки!$M$4:$N$500,2,FALSE))</f>
        <v>0.03365740740740741</v>
      </c>
      <c r="AB37" s="173">
        <f>AA37-F37</f>
        <v>0.032268518518518516</v>
      </c>
      <c r="AC37" s="102">
        <f>SUM(I37+AB37)</f>
        <v>0.04101851851851852</v>
      </c>
      <c r="AD37" s="178">
        <f>AA37-AA35</f>
        <v>0.002916666666666668</v>
      </c>
      <c r="AE37" s="103" t="s">
        <v>237</v>
      </c>
      <c r="AF37" s="93">
        <v>86</v>
      </c>
      <c r="AG37" s="150"/>
      <c r="AH37" s="154">
        <f>IF(Финишки!$B$4=0," ",VLOOKUP(B37,Финишки!$A$4:$B$500,2,FALSE))</f>
        <v>0.010138888888888888</v>
      </c>
      <c r="AI37" s="151">
        <f>AH37-$AG$35</f>
        <v>0.008749999999999999</v>
      </c>
      <c r="AJ37" s="155">
        <f>IF(Финишки!$M$4=0," ",VLOOKUP(B37,Финишки!$M$4:$N$500,2,FALSE))</f>
        <v>0.03365740740740741</v>
      </c>
      <c r="AK37" s="152">
        <f>AJ37-$AG$35</f>
        <v>0.032268518518518516</v>
      </c>
      <c r="AL37" s="153">
        <f>IF(L37=" "," ",L37-I37)-$AG$35</f>
        <v>-0.0009375000000000006</v>
      </c>
      <c r="AM37" s="160"/>
    </row>
    <row r="38" spans="1:38" ht="8.25" customHeight="1">
      <c r="A38" s="16"/>
      <c r="B38" s="98"/>
      <c r="C38" s="112"/>
      <c r="D38" s="113"/>
      <c r="E38" s="14"/>
      <c r="F38" s="110"/>
      <c r="G38" s="111"/>
      <c r="H38" s="69"/>
      <c r="I38" s="70"/>
      <c r="J38" s="71"/>
      <c r="K38" s="70"/>
      <c r="L38" s="70"/>
      <c r="M38" s="70"/>
      <c r="N38" s="71"/>
      <c r="O38" s="70"/>
      <c r="P38" s="70"/>
      <c r="Q38" s="67"/>
      <c r="R38" s="71"/>
      <c r="S38" s="70"/>
      <c r="T38" s="70"/>
      <c r="U38" s="70"/>
      <c r="V38" s="71"/>
      <c r="W38" s="72"/>
      <c r="X38" s="72"/>
      <c r="Y38" s="70"/>
      <c r="Z38" s="71"/>
      <c r="AA38" s="73"/>
      <c r="AB38" s="74"/>
      <c r="AC38" s="80"/>
      <c r="AD38" s="82"/>
      <c r="AE38" s="14"/>
      <c r="AF38" s="106"/>
      <c r="AG38" s="150"/>
      <c r="AH38" s="154"/>
      <c r="AI38" s="151"/>
      <c r="AJ38" s="155"/>
      <c r="AK38" s="152"/>
      <c r="AL38" s="153"/>
    </row>
    <row r="39" spans="1:39" ht="12.75" customHeight="1">
      <c r="A39" s="16"/>
      <c r="B39" s="85" t="s">
        <v>233</v>
      </c>
      <c r="C39" s="107"/>
      <c r="D39" s="108"/>
      <c r="E39" s="109"/>
      <c r="F39" s="110"/>
      <c r="G39" s="111"/>
      <c r="H39" s="69"/>
      <c r="I39" s="70"/>
      <c r="J39" s="71"/>
      <c r="K39" s="70"/>
      <c r="L39" s="70"/>
      <c r="M39" s="70"/>
      <c r="N39" s="71"/>
      <c r="O39" s="70"/>
      <c r="P39" s="70"/>
      <c r="Q39" s="67"/>
      <c r="R39" s="71"/>
      <c r="S39" s="70"/>
      <c r="T39" s="70"/>
      <c r="U39" s="70"/>
      <c r="V39" s="71"/>
      <c r="W39" s="72"/>
      <c r="X39" s="72"/>
      <c r="Y39" s="70"/>
      <c r="Z39" s="71"/>
      <c r="AA39" s="73"/>
      <c r="AB39" s="74"/>
      <c r="AC39" s="80"/>
      <c r="AD39" s="82"/>
      <c r="AE39" s="14"/>
      <c r="AF39" s="91"/>
      <c r="AM39"/>
    </row>
    <row r="40" spans="1:33" ht="12.75" customHeight="1">
      <c r="A40" s="16"/>
      <c r="B40" s="98"/>
      <c r="C40" s="112"/>
      <c r="D40" s="113"/>
      <c r="E40" s="14"/>
      <c r="F40" s="110"/>
      <c r="G40" s="111"/>
      <c r="H40" s="69"/>
      <c r="I40" s="70"/>
      <c r="J40" s="71"/>
      <c r="K40" s="70"/>
      <c r="L40" s="70"/>
      <c r="M40" s="70"/>
      <c r="N40" s="71"/>
      <c r="O40" s="70"/>
      <c r="P40" s="70"/>
      <c r="Q40" s="67"/>
      <c r="R40" s="71"/>
      <c r="S40" s="70"/>
      <c r="T40" s="70"/>
      <c r="U40" s="70"/>
      <c r="V40" s="71"/>
      <c r="W40" s="72"/>
      <c r="X40" s="72"/>
      <c r="Y40" s="70"/>
      <c r="Z40" s="71"/>
      <c r="AA40" s="73"/>
      <c r="AB40" s="74"/>
      <c r="AC40" s="80"/>
      <c r="AD40" s="82"/>
      <c r="AE40" s="14"/>
      <c r="AF40" s="106"/>
      <c r="AG40" s="2"/>
    </row>
    <row r="41" spans="1:39" ht="12.75">
      <c r="A41" s="5"/>
      <c r="B41" s="17"/>
      <c r="C41" s="21" t="s">
        <v>26</v>
      </c>
      <c r="D41" s="5"/>
      <c r="E41" s="5"/>
      <c r="F41" s="19"/>
      <c r="G41" s="21" t="s">
        <v>169</v>
      </c>
      <c r="H41" s="3"/>
      <c r="I41" s="3"/>
      <c r="J41" s="3"/>
      <c r="K41" s="3"/>
      <c r="L41" s="3"/>
      <c r="M41" s="3"/>
      <c r="N41" s="3"/>
      <c r="O41" s="3"/>
      <c r="P41" s="3"/>
      <c r="Q41" s="12"/>
      <c r="R41" s="1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6"/>
      <c r="AE41" s="6"/>
      <c r="AF41" s="160"/>
      <c r="AM41"/>
    </row>
    <row r="42" spans="1:39" ht="6" customHeight="1">
      <c r="A42" s="5"/>
      <c r="B42" s="17"/>
      <c r="C42" s="5"/>
      <c r="D42" s="5"/>
      <c r="E42" s="5"/>
      <c r="F42" s="19"/>
      <c r="G42" s="38"/>
      <c r="H42" s="3"/>
      <c r="I42" s="3"/>
      <c r="J42" s="3"/>
      <c r="K42" s="3"/>
      <c r="L42" s="3"/>
      <c r="M42" s="3"/>
      <c r="N42" s="3"/>
      <c r="O42" s="3"/>
      <c r="P42" s="3"/>
      <c r="Q42" s="12"/>
      <c r="R42" s="1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6"/>
      <c r="AE42" s="6"/>
      <c r="AF42" s="160"/>
      <c r="AM42"/>
    </row>
    <row r="43" spans="1:39" ht="6" customHeight="1">
      <c r="A43" s="5"/>
      <c r="B43" s="17"/>
      <c r="C43" s="5"/>
      <c r="D43" s="5"/>
      <c r="E43" s="5"/>
      <c r="F43" s="19"/>
      <c r="G43" s="38"/>
      <c r="H43" s="3"/>
      <c r="I43" s="3"/>
      <c r="J43" s="3"/>
      <c r="K43" s="3"/>
      <c r="L43" s="3"/>
      <c r="M43" s="3"/>
      <c r="N43" s="3"/>
      <c r="O43" s="3"/>
      <c r="P43" s="3"/>
      <c r="Q43" s="12"/>
      <c r="R43" s="1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6"/>
      <c r="AE43" s="6"/>
      <c r="AF43" s="160"/>
      <c r="AM43"/>
    </row>
    <row r="44" spans="1:39" ht="6" customHeight="1">
      <c r="A44" s="5"/>
      <c r="B44" s="17"/>
      <c r="C44" s="5"/>
      <c r="D44" s="5"/>
      <c r="E44" s="5"/>
      <c r="F44" s="19"/>
      <c r="G44" s="38"/>
      <c r="H44" s="3"/>
      <c r="I44" s="3"/>
      <c r="J44" s="3"/>
      <c r="K44" s="3"/>
      <c r="L44" s="3"/>
      <c r="M44" s="3"/>
      <c r="N44" s="3"/>
      <c r="O44" s="3"/>
      <c r="P44" s="3"/>
      <c r="Q44" s="12"/>
      <c r="R44" s="1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6"/>
      <c r="AE44" s="6"/>
      <c r="AF44" s="160"/>
      <c r="AM44"/>
    </row>
    <row r="45" spans="1:39" ht="12.75">
      <c r="A45" s="5"/>
      <c r="B45" s="17"/>
      <c r="C45" s="21" t="s">
        <v>27</v>
      </c>
      <c r="D45" s="5"/>
      <c r="E45" s="5"/>
      <c r="F45" s="19"/>
      <c r="G45" s="21" t="s">
        <v>171</v>
      </c>
      <c r="H45" s="3"/>
      <c r="I45" s="3"/>
      <c r="J45" s="3"/>
      <c r="K45" s="3"/>
      <c r="L45" s="3"/>
      <c r="M45" s="3"/>
      <c r="N45" s="3"/>
      <c r="O45" s="3"/>
      <c r="P45" s="3"/>
      <c r="Q45" s="12"/>
      <c r="R45" s="1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6"/>
      <c r="AE45" s="6"/>
      <c r="AF45" s="160"/>
      <c r="AM45"/>
    </row>
    <row r="46" spans="33:39" ht="12.75">
      <c r="AG46" s="160"/>
      <c r="AM46"/>
    </row>
    <row r="47" spans="1:31" ht="12.75">
      <c r="A47" s="5"/>
      <c r="B47" s="17"/>
      <c r="C47" s="21"/>
      <c r="D47" s="5"/>
      <c r="E47" s="5"/>
      <c r="F47" s="19"/>
      <c r="G47" s="21"/>
      <c r="H47" s="3"/>
      <c r="I47" s="3"/>
      <c r="J47" s="3"/>
      <c r="K47" s="3"/>
      <c r="L47" s="3"/>
      <c r="M47" s="3"/>
      <c r="N47" s="3"/>
      <c r="O47" s="3"/>
      <c r="P47" s="3"/>
      <c r="Q47" s="12"/>
      <c r="R47" s="1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6"/>
      <c r="AE47" s="6"/>
    </row>
    <row r="48" spans="1:31" ht="12.75">
      <c r="A48" s="5"/>
      <c r="B48" s="17"/>
      <c r="C48" s="5"/>
      <c r="D48" s="5"/>
      <c r="E48" s="5"/>
      <c r="F48" s="19"/>
      <c r="G48" s="38"/>
      <c r="H48" s="3"/>
      <c r="I48" s="3"/>
      <c r="J48" s="3"/>
      <c r="K48" s="3"/>
      <c r="L48" s="3"/>
      <c r="M48" s="3"/>
      <c r="N48" s="3"/>
      <c r="O48" s="3"/>
      <c r="P48" s="3"/>
      <c r="Q48" s="12"/>
      <c r="R48" s="1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6"/>
      <c r="AE48" s="6"/>
    </row>
    <row r="49" spans="1:31" ht="12.75">
      <c r="A49" s="5"/>
      <c r="B49" s="17"/>
      <c r="C49" s="21"/>
      <c r="D49" s="5"/>
      <c r="E49" s="5"/>
      <c r="F49" s="19"/>
      <c r="G49" s="21"/>
      <c r="H49" s="3"/>
      <c r="I49" s="3"/>
      <c r="J49" s="3"/>
      <c r="K49" s="3"/>
      <c r="L49" s="3"/>
      <c r="M49" s="3"/>
      <c r="N49" s="3"/>
      <c r="O49" s="3"/>
      <c r="P49" s="3"/>
      <c r="Q49" s="12"/>
      <c r="R49" s="1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6"/>
      <c r="AE49" s="6"/>
    </row>
    <row r="50" spans="1:31" ht="12.75">
      <c r="A50" s="5"/>
      <c r="B50" s="17"/>
      <c r="C50" s="5"/>
      <c r="D50" s="5"/>
      <c r="E50" s="5"/>
      <c r="F50" s="19"/>
      <c r="G50" s="38"/>
      <c r="H50" s="3"/>
      <c r="I50" s="3"/>
      <c r="J50" s="3"/>
      <c r="K50" s="3"/>
      <c r="L50" s="3"/>
      <c r="M50" s="3"/>
      <c r="N50" s="3"/>
      <c r="O50" s="3"/>
      <c r="P50" s="3"/>
      <c r="Q50" s="12"/>
      <c r="R50" s="1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6"/>
      <c r="AE50" s="6"/>
    </row>
    <row r="51" spans="1:31" ht="12.75">
      <c r="A51" s="5"/>
      <c r="B51" s="17"/>
      <c r="C51" s="11"/>
      <c r="D51" s="5"/>
      <c r="E51" s="5"/>
      <c r="F51" s="19"/>
      <c r="G51" s="21"/>
      <c r="H51" s="3"/>
      <c r="I51" s="3"/>
      <c r="J51" s="3"/>
      <c r="K51" s="3"/>
      <c r="L51" s="3"/>
      <c r="M51" s="3"/>
      <c r="N51" s="3"/>
      <c r="O51" s="3"/>
      <c r="P51" s="3"/>
      <c r="Q51" s="12"/>
      <c r="R51" s="1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6"/>
      <c r="AE51" s="6"/>
    </row>
    <row r="52" spans="1:31" ht="12.75">
      <c r="A52" s="5"/>
      <c r="B52" s="17"/>
      <c r="C52" s="5"/>
      <c r="D52" s="5"/>
      <c r="E52" s="5"/>
      <c r="F52" s="19"/>
      <c r="G52" s="38"/>
      <c r="H52" s="3"/>
      <c r="I52" s="3"/>
      <c r="J52" s="3"/>
      <c r="K52" s="3"/>
      <c r="L52" s="3"/>
      <c r="M52" s="3"/>
      <c r="N52" s="3"/>
      <c r="O52" s="3"/>
      <c r="P52" s="3"/>
      <c r="Q52" s="12"/>
      <c r="R52" s="1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6"/>
      <c r="AE52" s="6"/>
    </row>
    <row r="53" spans="1:31" ht="12.75">
      <c r="A53" s="5"/>
      <c r="B53" s="17"/>
      <c r="C53" s="37"/>
      <c r="D53" s="5"/>
      <c r="E53" s="5"/>
      <c r="F53" s="19"/>
      <c r="G53" s="39"/>
      <c r="H53" s="3"/>
      <c r="I53" s="3"/>
      <c r="J53" s="3"/>
      <c r="K53" s="3"/>
      <c r="L53" s="3"/>
      <c r="M53" s="3"/>
      <c r="N53" s="3"/>
      <c r="O53" s="3"/>
      <c r="P53" s="3"/>
      <c r="Q53" s="12"/>
      <c r="R53" s="1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6"/>
      <c r="AE53" s="6"/>
    </row>
  </sheetData>
  <sheetProtection/>
  <mergeCells count="23">
    <mergeCell ref="Y23:AC23"/>
    <mergeCell ref="A15:AB15"/>
    <mergeCell ref="A16:AD16"/>
    <mergeCell ref="A17:AD17"/>
    <mergeCell ref="A18:AD18"/>
    <mergeCell ref="A22:C22"/>
    <mergeCell ref="Y22:AC22"/>
    <mergeCell ref="A1:AF1"/>
    <mergeCell ref="A2:AF2"/>
    <mergeCell ref="A3:AF3"/>
    <mergeCell ref="A4:AF4"/>
    <mergeCell ref="A5:AF5"/>
    <mergeCell ref="A6:AE6"/>
    <mergeCell ref="A33:AE33"/>
    <mergeCell ref="A32:AF32"/>
    <mergeCell ref="U8:AE8"/>
    <mergeCell ref="U9:AE9"/>
    <mergeCell ref="A10:C10"/>
    <mergeCell ref="A12:AD12"/>
    <mergeCell ref="A13:AD13"/>
    <mergeCell ref="A14:AB14"/>
    <mergeCell ref="A24:AF24"/>
    <mergeCell ref="A25:AE25"/>
  </mergeCells>
  <printOptions/>
  <pageMargins left="0.42" right="0" top="0.51" bottom="0.46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4"/>
  <sheetViews>
    <sheetView zoomScale="70" zoomScaleNormal="70" zoomScalePageLayoutView="0" workbookViewId="0" topLeftCell="A21">
      <selection activeCell="AP47" sqref="AP47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27.8515625" style="0" customWidth="1"/>
    <col min="4" max="5" width="7.00390625" style="0" customWidth="1"/>
    <col min="6" max="6" width="0.13671875" style="18" hidden="1" customWidth="1"/>
    <col min="7" max="7" width="25.57421875" style="0" customWidth="1"/>
    <col min="8" max="8" width="7.140625" style="0" hidden="1" customWidth="1"/>
    <col min="9" max="9" width="9.8515625" style="0" customWidth="1"/>
    <col min="10" max="10" width="5.421875" style="0" customWidth="1"/>
    <col min="11" max="11" width="0.13671875" style="0" hidden="1" customWidth="1"/>
    <col min="12" max="12" width="7.8515625" style="0" hidden="1" customWidth="1"/>
    <col min="13" max="13" width="8.00390625" style="0" customWidth="1"/>
    <col min="14" max="14" width="4.8515625" style="0" customWidth="1"/>
    <col min="15" max="15" width="8.421875" style="0" hidden="1" customWidth="1"/>
    <col min="16" max="16" width="8.7109375" style="0" hidden="1" customWidth="1"/>
    <col min="17" max="17" width="9.7109375" style="0" customWidth="1"/>
    <col min="18" max="18" width="4.28125" style="0" customWidth="1"/>
    <col min="19" max="19" width="5.7109375" style="0" hidden="1" customWidth="1"/>
    <col min="20" max="20" width="8.140625" style="0" hidden="1" customWidth="1"/>
    <col min="21" max="21" width="9.7109375" style="0" customWidth="1"/>
    <col min="22" max="22" width="5.00390625" style="0" customWidth="1"/>
    <col min="23" max="23" width="3.421875" style="0" hidden="1" customWidth="1"/>
    <col min="24" max="24" width="8.00390625" style="0" hidden="1" customWidth="1"/>
    <col min="25" max="25" width="11.140625" style="0" customWidth="1"/>
    <col min="26" max="26" width="4.7109375" style="0" customWidth="1"/>
    <col min="27" max="27" width="10.421875" style="0" hidden="1" customWidth="1"/>
    <col min="28" max="28" width="10.8515625" style="0" customWidth="1"/>
    <col min="29" max="29" width="0.13671875" style="0" hidden="1" customWidth="1"/>
    <col min="30" max="30" width="10.7109375" style="0" customWidth="1"/>
    <col min="31" max="31" width="7.7109375" style="0" customWidth="1"/>
    <col min="32" max="32" width="6.28125" style="0" hidden="1" customWidth="1"/>
    <col min="33" max="38" width="0" style="0" hidden="1" customWidth="1"/>
    <col min="39" max="39" width="0" style="160" hidden="1" customWidth="1"/>
    <col min="40" max="40" width="0" style="0" hidden="1" customWidth="1"/>
  </cols>
  <sheetData>
    <row r="1" spans="1:32" ht="12.75" hidden="1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ht="12.75" hidden="1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2.75" hidden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</row>
    <row r="4" spans="1:32" ht="12.75" hidden="1">
      <c r="A4" s="236" t="s">
        <v>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ht="12.75" hidden="1">
      <c r="A5" s="236" t="s">
        <v>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</row>
    <row r="6" spans="1:31" ht="18" hidden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18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3.5" customHeight="1" hidden="1">
      <c r="A8" s="22" t="s">
        <v>31</v>
      </c>
      <c r="B8" s="22"/>
      <c r="C8" s="22"/>
      <c r="D8" s="15"/>
      <c r="E8" s="15"/>
      <c r="F8" s="20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1"/>
      <c r="S8" s="11"/>
      <c r="T8" s="11"/>
      <c r="U8" s="239" t="s">
        <v>40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</row>
    <row r="9" spans="1:31" ht="12.75" hidden="1">
      <c r="A9" s="21"/>
      <c r="B9" s="21"/>
      <c r="C9" s="21"/>
      <c r="D9" s="22"/>
      <c r="E9" s="22"/>
      <c r="F9" s="20"/>
      <c r="G9" s="22"/>
      <c r="H9" s="22"/>
      <c r="I9" s="22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ht="12.75" hidden="1">
      <c r="A10" s="239"/>
      <c r="B10" s="239"/>
      <c r="C10" s="239"/>
      <c r="D10" s="22"/>
      <c r="E10" s="22"/>
      <c r="F10" s="11"/>
      <c r="G10" s="11"/>
      <c r="H10" s="11"/>
      <c r="I10" s="22"/>
      <c r="J10" s="22"/>
      <c r="K10" s="22"/>
      <c r="L10" s="22"/>
      <c r="M10" s="22"/>
      <c r="N10" s="8"/>
      <c r="O10" s="8"/>
      <c r="P10" s="8"/>
      <c r="Q10" s="8"/>
      <c r="R10" s="8"/>
      <c r="S10" s="23"/>
      <c r="T10" s="23"/>
      <c r="U10" s="21" t="s">
        <v>16</v>
      </c>
      <c r="V10" s="21"/>
      <c r="W10" s="21"/>
      <c r="X10" s="21"/>
      <c r="Y10" s="21"/>
      <c r="Z10" s="21"/>
      <c r="AA10" s="11"/>
      <c r="AB10" s="11"/>
      <c r="AC10" s="11"/>
      <c r="AD10" s="40" t="s">
        <v>46</v>
      </c>
      <c r="AE10" s="21"/>
    </row>
    <row r="11" spans="1:31" ht="12.75" hidden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1" t="s">
        <v>29</v>
      </c>
      <c r="V11" s="21"/>
      <c r="W11" s="21"/>
      <c r="X11" s="21"/>
      <c r="Y11" s="21"/>
      <c r="Z11" s="21"/>
      <c r="AA11" s="11"/>
      <c r="AB11" s="11"/>
      <c r="AC11" s="11"/>
      <c r="AD11" s="40" t="s">
        <v>45</v>
      </c>
      <c r="AE11" s="21"/>
    </row>
    <row r="12" spans="1:39" ht="18">
      <c r="A12" s="235" t="s">
        <v>168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F12" s="160"/>
      <c r="AM12"/>
    </row>
    <row r="13" spans="1:39" ht="18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F13" s="160"/>
      <c r="AM13"/>
    </row>
    <row r="14" spans="1:39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F14" s="160"/>
      <c r="AM14"/>
    </row>
    <row r="15" spans="1:39" ht="12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F15" s="160"/>
      <c r="AM15"/>
    </row>
    <row r="16" spans="1:39" ht="20.25">
      <c r="A16" s="237" t="s">
        <v>226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F16" s="160"/>
      <c r="AM16"/>
    </row>
    <row r="17" spans="1:39" ht="20.25">
      <c r="A17" s="237" t="s">
        <v>170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F17" s="160"/>
      <c r="AM17"/>
    </row>
    <row r="18" spans="1:39" ht="20.25">
      <c r="A18" s="237" t="s">
        <v>158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F18" s="160"/>
      <c r="AM18"/>
    </row>
    <row r="19" spans="1:39" ht="1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9"/>
      <c r="AB19" s="36"/>
      <c r="AF19" s="160"/>
      <c r="AM19"/>
    </row>
    <row r="20" spans="1:39" ht="13.5" customHeight="1">
      <c r="A20" s="22" t="s">
        <v>159</v>
      </c>
      <c r="B20" s="22"/>
      <c r="C20" s="22"/>
      <c r="D20" s="15"/>
      <c r="E20" s="15"/>
      <c r="F20" s="20"/>
      <c r="G20" s="15"/>
      <c r="H20" s="15"/>
      <c r="I20" s="15"/>
      <c r="J20" s="15"/>
      <c r="K20" s="15"/>
      <c r="L20" s="15"/>
      <c r="M20" s="11"/>
      <c r="N20" s="11"/>
      <c r="O20" s="11"/>
      <c r="P20" s="11"/>
      <c r="Q20" s="11"/>
      <c r="R20" s="11"/>
      <c r="S20" s="11"/>
      <c r="T20" s="11"/>
      <c r="U20" s="22"/>
      <c r="V20" s="22"/>
      <c r="W20" s="22"/>
      <c r="X20" s="22"/>
      <c r="Y20" s="22" t="s">
        <v>160</v>
      </c>
      <c r="Z20" s="22"/>
      <c r="AA20" s="22"/>
      <c r="AB20" s="22"/>
      <c r="AC20" s="22"/>
      <c r="AD20" s="22"/>
      <c r="AE20" s="22"/>
      <c r="AF20" s="160"/>
      <c r="AM20"/>
    </row>
    <row r="21" spans="1:39" ht="12.75">
      <c r="A21" s="21"/>
      <c r="B21" s="21"/>
      <c r="C21" s="21"/>
      <c r="D21" s="22"/>
      <c r="E21" s="22"/>
      <c r="F21" s="20"/>
      <c r="G21" s="22"/>
      <c r="H21" s="22"/>
      <c r="I21" s="22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  <c r="U21" s="22"/>
      <c r="V21" s="22"/>
      <c r="W21" s="22"/>
      <c r="X21" s="22"/>
      <c r="Y21" s="22"/>
      <c r="Z21" s="50"/>
      <c r="AA21" s="22"/>
      <c r="AB21" s="22"/>
      <c r="AC21" s="22"/>
      <c r="AD21" s="22"/>
      <c r="AE21" s="22"/>
      <c r="AF21" s="160"/>
      <c r="AG21" s="22"/>
      <c r="AM21"/>
    </row>
    <row r="22" spans="1:39" ht="12.75">
      <c r="A22" s="239"/>
      <c r="B22" s="239"/>
      <c r="C22" s="239"/>
      <c r="D22" s="22"/>
      <c r="E22" s="22"/>
      <c r="F22" s="11"/>
      <c r="G22" s="11"/>
      <c r="H22" s="11"/>
      <c r="I22" s="22"/>
      <c r="J22" s="22"/>
      <c r="K22" s="22"/>
      <c r="L22" s="22"/>
      <c r="M22" s="22"/>
      <c r="N22" s="8"/>
      <c r="O22" s="8"/>
      <c r="P22" s="8"/>
      <c r="Q22" s="8"/>
      <c r="R22" s="8"/>
      <c r="S22" s="23"/>
      <c r="T22" s="23"/>
      <c r="U22" s="21"/>
      <c r="V22" s="21"/>
      <c r="W22" s="21"/>
      <c r="X22" s="21"/>
      <c r="Y22" s="239" t="s">
        <v>16</v>
      </c>
      <c r="Z22" s="239"/>
      <c r="AA22" s="239"/>
      <c r="AB22" s="239"/>
      <c r="AC22" s="239"/>
      <c r="AD22" s="202">
        <v>-5</v>
      </c>
      <c r="AE22" s="201" t="s">
        <v>220</v>
      </c>
      <c r="AF22" s="160"/>
      <c r="AG22" s="22"/>
      <c r="AM22"/>
    </row>
    <row r="23" spans="1:39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1"/>
      <c r="V23" s="40"/>
      <c r="W23" s="21"/>
      <c r="X23" s="21"/>
      <c r="Y23" s="239" t="s">
        <v>29</v>
      </c>
      <c r="Z23" s="239"/>
      <c r="AA23" s="239"/>
      <c r="AB23" s="239"/>
      <c r="AC23" s="239"/>
      <c r="AD23" s="202">
        <v>-5</v>
      </c>
      <c r="AE23" s="201" t="s">
        <v>220</v>
      </c>
      <c r="AF23" s="160"/>
      <c r="AM23"/>
    </row>
    <row r="24" spans="1:32" ht="17.25" customHeight="1">
      <c r="A24" s="238" t="s">
        <v>95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</row>
    <row r="25" spans="1:31" ht="12.75">
      <c r="A25" s="239" t="s">
        <v>210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1:39" s="13" customFormat="1" ht="26.25" customHeight="1">
      <c r="A26" s="169" t="s">
        <v>23</v>
      </c>
      <c r="B26" s="169" t="s">
        <v>24</v>
      </c>
      <c r="C26" s="180" t="s">
        <v>0</v>
      </c>
      <c r="D26" s="180" t="s">
        <v>25</v>
      </c>
      <c r="E26" s="180" t="s">
        <v>17</v>
      </c>
      <c r="F26" s="169" t="s">
        <v>18</v>
      </c>
      <c r="G26" s="169" t="s">
        <v>236</v>
      </c>
      <c r="H26" s="205" t="s">
        <v>19</v>
      </c>
      <c r="I26" s="169" t="s">
        <v>3</v>
      </c>
      <c r="J26" s="180" t="s">
        <v>11</v>
      </c>
      <c r="K26" s="180" t="s">
        <v>9</v>
      </c>
      <c r="L26" s="168" t="s">
        <v>1</v>
      </c>
      <c r="M26" s="180" t="s">
        <v>1</v>
      </c>
      <c r="N26" s="180" t="s">
        <v>11</v>
      </c>
      <c r="O26" s="180"/>
      <c r="P26" s="180"/>
      <c r="Q26" s="169" t="s">
        <v>21</v>
      </c>
      <c r="R26" s="180" t="s">
        <v>11</v>
      </c>
      <c r="S26" s="180" t="s">
        <v>10</v>
      </c>
      <c r="T26" s="180"/>
      <c r="U26" s="180" t="s">
        <v>2</v>
      </c>
      <c r="V26" s="180" t="s">
        <v>11</v>
      </c>
      <c r="W26" s="169"/>
      <c r="X26" s="169"/>
      <c r="Y26" s="169" t="s">
        <v>102</v>
      </c>
      <c r="Z26" s="169" t="s">
        <v>11</v>
      </c>
      <c r="AA26" s="205" t="s">
        <v>12</v>
      </c>
      <c r="AB26" s="169" t="s">
        <v>12</v>
      </c>
      <c r="AC26" s="169" t="s">
        <v>20</v>
      </c>
      <c r="AD26" s="169" t="s">
        <v>14</v>
      </c>
      <c r="AE26" s="169" t="s">
        <v>22</v>
      </c>
      <c r="AF26" s="203" t="s">
        <v>157</v>
      </c>
      <c r="AG26" s="13" t="s">
        <v>209</v>
      </c>
      <c r="AI26" s="13" t="s">
        <v>3</v>
      </c>
      <c r="AK26" s="13" t="s">
        <v>12</v>
      </c>
      <c r="AL26" s="13" t="s">
        <v>1</v>
      </c>
      <c r="AM26" s="204"/>
    </row>
    <row r="27" spans="1:39" s="91" customFormat="1" ht="12.75">
      <c r="A27" s="220">
        <v>1</v>
      </c>
      <c r="B27" s="116">
        <v>35</v>
      </c>
      <c r="C27" s="126" t="s">
        <v>58</v>
      </c>
      <c r="D27" s="100">
        <v>2003</v>
      </c>
      <c r="E27" s="100" t="s">
        <v>81</v>
      </c>
      <c r="F27" s="137">
        <v>0.0006944444444444445</v>
      </c>
      <c r="G27" s="103" t="s">
        <v>239</v>
      </c>
      <c r="H27" s="174">
        <f>IF(Финишки!$B$4=0," ",VLOOKUP(B27,Финишки!$A$4:$B$500,2,FALSE))</f>
        <v>0.007893518518518518</v>
      </c>
      <c r="I27" s="174">
        <f aca="true" t="shared" si="0" ref="I27:I35">H27-F27</f>
        <v>0.007199074074074074</v>
      </c>
      <c r="J27" s="175">
        <v>1</v>
      </c>
      <c r="K27" s="174">
        <f>IF(Финишки!$E$4=0," ",VLOOKUP(B27,Финишки!$D$4:$E$500,2,FALSE))</f>
        <v>0.00849537037037037</v>
      </c>
      <c r="L27" s="174">
        <f aca="true" t="shared" si="1" ref="L27:L35">K27-F27</f>
        <v>0.0078009259259259256</v>
      </c>
      <c r="M27" s="174">
        <f aca="true" t="shared" si="2" ref="M27:M35">IF(L27=" "," ",L27-I27)</f>
        <v>0.0006018518518518517</v>
      </c>
      <c r="N27" s="175">
        <v>4</v>
      </c>
      <c r="O27" s="174">
        <f>IF(Финишки!$H$4=0," ",VLOOKUP(B27,Финишки!$G$4:$H$500,2,FALSE))</f>
        <v>0.01894675925925926</v>
      </c>
      <c r="P27" s="174">
        <f aca="true" t="shared" si="3" ref="P27:P35">O27-F27</f>
        <v>0.018252314814814815</v>
      </c>
      <c r="Q27" s="176">
        <f aca="true" t="shared" si="4" ref="Q27:Q35">IF(P27=" "," ",P27-L27)</f>
        <v>0.010451388888888889</v>
      </c>
      <c r="R27" s="175">
        <v>2</v>
      </c>
      <c r="S27" s="174">
        <f>IF(Финишки!$K$4=0," ",VLOOKUP(B27,Финишки!$J$4:$K$500,2,FALSE))</f>
        <v>0.02048611111111111</v>
      </c>
      <c r="T27" s="174">
        <f aca="true" t="shared" si="5" ref="T27:T35">S27-F27</f>
        <v>0.019791666666666666</v>
      </c>
      <c r="U27" s="174">
        <f aca="true" t="shared" si="6" ref="U27:U35">IF(T27=" "," ",T27-P27)</f>
        <v>0.0015393518518518508</v>
      </c>
      <c r="V27" s="175">
        <v>7</v>
      </c>
      <c r="W27" s="177">
        <f>IF(Финишки!$M$4=0," ",VLOOKUP(B27,Финишки!$M$4:$N$500,2,FALSE))</f>
        <v>0.03200231481481482</v>
      </c>
      <c r="X27" s="177">
        <f aca="true" t="shared" si="7" ref="X27:X35">W27-F27</f>
        <v>0.031307870370370375</v>
      </c>
      <c r="Y27" s="174">
        <f aca="true" t="shared" si="8" ref="Y27:Y35">IF(X27=" "," ",X27-T27)</f>
        <v>0.011516203703703709</v>
      </c>
      <c r="Z27" s="175">
        <v>2</v>
      </c>
      <c r="AA27" s="102">
        <f>IF(Финишки!$M$4=0," ",VLOOKUP(B27,Финишки!$M$4:$N$500,2,FALSE))</f>
        <v>0.03200231481481482</v>
      </c>
      <c r="AB27" s="173">
        <f aca="true" t="shared" si="9" ref="AB27:AB35">AA27-F27</f>
        <v>0.031307870370370375</v>
      </c>
      <c r="AC27" s="102">
        <f>SUM(I27+AB27)</f>
        <v>0.03850694444444445</v>
      </c>
      <c r="AD27" s="178">
        <v>0</v>
      </c>
      <c r="AE27" s="103" t="s">
        <v>237</v>
      </c>
      <c r="AF27" s="93">
        <v>100</v>
      </c>
      <c r="AG27" s="150">
        <v>0.0006944444444444445</v>
      </c>
      <c r="AH27" s="154">
        <f>IF(Финишки!$B$4=0," ",VLOOKUP(B27,Финишки!$A$4:$B$500,2,FALSE))</f>
        <v>0.007893518518518518</v>
      </c>
      <c r="AI27" s="151">
        <f>AH27-$AG$27</f>
        <v>0.007199074074074074</v>
      </c>
      <c r="AJ27" s="155">
        <f>IF(Финишки!$M$4=0," ",VLOOKUP(B27,Финишки!$M$4:$N$500,2,FALSE))</f>
        <v>0.03200231481481482</v>
      </c>
      <c r="AK27" s="152">
        <f>AJ27-$AG$27</f>
        <v>0.031307870370370375</v>
      </c>
      <c r="AL27" s="153">
        <f>IF(L27=" "," ",L27-I27)-$AG$27</f>
        <v>-9.259259259259279E-05</v>
      </c>
      <c r="AM27" s="162">
        <f>MIN(AB27:AB35)</f>
        <v>0.031307870370370375</v>
      </c>
    </row>
    <row r="28" spans="1:39" s="91" customFormat="1" ht="12.75">
      <c r="A28" s="220">
        <v>2</v>
      </c>
      <c r="B28" s="116">
        <v>39</v>
      </c>
      <c r="C28" s="123" t="s">
        <v>83</v>
      </c>
      <c r="D28" s="135" t="s">
        <v>43</v>
      </c>
      <c r="E28" s="135" t="s">
        <v>81</v>
      </c>
      <c r="F28" s="137">
        <v>0.0006944444444444445</v>
      </c>
      <c r="G28" s="103" t="s">
        <v>239</v>
      </c>
      <c r="H28" s="174">
        <f>IF(Финишки!$B$4=0," ",VLOOKUP(B28,Финишки!$A$4:$B$500,2,FALSE))</f>
        <v>0.007986111111111112</v>
      </c>
      <c r="I28" s="174">
        <f t="shared" si="0"/>
        <v>0.007291666666666668</v>
      </c>
      <c r="J28" s="175">
        <v>2</v>
      </c>
      <c r="K28" s="174">
        <f>IF(Финишки!$E$4=0," ",VLOOKUP(B28,Финишки!$D$4:$E$500,2,FALSE))</f>
        <v>0.008912037037037038</v>
      </c>
      <c r="L28" s="174">
        <f t="shared" si="1"/>
        <v>0.008217592592592594</v>
      </c>
      <c r="M28" s="174">
        <f t="shared" si="2"/>
        <v>0.0009259259259259264</v>
      </c>
      <c r="N28" s="175">
        <v>9</v>
      </c>
      <c r="O28" s="174">
        <f>IF(Финишки!$H$4=0," ",VLOOKUP(B28,Финишки!$G$4:$H$500,2,FALSE))</f>
        <v>0.019837962962962963</v>
      </c>
      <c r="P28" s="174">
        <f t="shared" si="3"/>
        <v>0.019143518518518518</v>
      </c>
      <c r="Q28" s="176">
        <f t="shared" si="4"/>
        <v>0.010925925925925924</v>
      </c>
      <c r="R28" s="175">
        <v>4</v>
      </c>
      <c r="S28" s="174">
        <f>IF(Финишки!$K$4=0," ",VLOOKUP(B28,Финишки!$J$4:$K$500,2,FALSE))</f>
        <v>0.021354166666666664</v>
      </c>
      <c r="T28" s="174">
        <f t="shared" si="5"/>
        <v>0.020659722222222218</v>
      </c>
      <c r="U28" s="174">
        <f t="shared" si="6"/>
        <v>0.0015162037037037002</v>
      </c>
      <c r="V28" s="175">
        <v>6</v>
      </c>
      <c r="W28" s="177">
        <f>IF(Финишки!$M$4=0," ",VLOOKUP(B28,Финишки!$M$4:$N$500,2,FALSE))</f>
        <v>0.03270833333333333</v>
      </c>
      <c r="X28" s="177">
        <f t="shared" si="7"/>
        <v>0.03201388888888889</v>
      </c>
      <c r="Y28" s="174">
        <f t="shared" si="8"/>
        <v>0.011354166666666672</v>
      </c>
      <c r="Z28" s="175">
        <v>1</v>
      </c>
      <c r="AA28" s="102">
        <f>IF(Финишки!$M$4=0," ",VLOOKUP(B28,Финишки!$M$4:$N$500,2,FALSE))</f>
        <v>0.03270833333333333</v>
      </c>
      <c r="AB28" s="173">
        <f t="shared" si="9"/>
        <v>0.03201388888888889</v>
      </c>
      <c r="AC28" s="102">
        <f>SUM(I28+AB28)</f>
        <v>0.03930555555555556</v>
      </c>
      <c r="AD28" s="178">
        <f>AA28-AA27</f>
        <v>0.0007060185185185155</v>
      </c>
      <c r="AE28" s="103" t="s">
        <v>237</v>
      </c>
      <c r="AF28" s="93">
        <v>93</v>
      </c>
      <c r="AG28" s="150"/>
      <c r="AH28" s="154">
        <f>IF(Финишки!$B$4=0," ",VLOOKUP(B28,Финишки!$A$4:$B$500,2,FALSE))</f>
        <v>0.007986111111111112</v>
      </c>
      <c r="AI28" s="151">
        <f aca="true" t="shared" si="10" ref="AI28:AI35">AH28-$AG$27</f>
        <v>0.007291666666666668</v>
      </c>
      <c r="AJ28" s="155">
        <f>IF(Финишки!$M$4=0," ",VLOOKUP(B28,Финишки!$M$4:$N$500,2,FALSE))</f>
        <v>0.03270833333333333</v>
      </c>
      <c r="AK28" s="152">
        <f aca="true" t="shared" si="11" ref="AK28:AK35">AJ28-$AG$27</f>
        <v>0.03201388888888889</v>
      </c>
      <c r="AL28" s="153">
        <f aca="true" t="shared" si="12" ref="AL28:AL35">IF(L28=" "," ",L28-I28)-$AG$27</f>
        <v>0.00023148148148148192</v>
      </c>
      <c r="AM28" s="160"/>
    </row>
    <row r="29" spans="1:39" s="91" customFormat="1" ht="12.75">
      <c r="A29" s="220">
        <v>3</v>
      </c>
      <c r="B29" s="116">
        <v>36</v>
      </c>
      <c r="C29" s="126" t="s">
        <v>59</v>
      </c>
      <c r="D29" s="100">
        <v>2004</v>
      </c>
      <c r="E29" s="100" t="s">
        <v>81</v>
      </c>
      <c r="F29" s="137">
        <v>0.0006944444444444445</v>
      </c>
      <c r="G29" s="103" t="s">
        <v>239</v>
      </c>
      <c r="H29" s="174">
        <f>IF(Финишки!$B$4=0," ",VLOOKUP(B29,Финишки!$A$4:$B$500,2,FALSE))</f>
        <v>0.008703703703703703</v>
      </c>
      <c r="I29" s="174">
        <f t="shared" si="0"/>
        <v>0.00800925925925926</v>
      </c>
      <c r="J29" s="175">
        <v>5</v>
      </c>
      <c r="K29" s="174">
        <f>IF(Финишки!$E$4=0," ",VLOOKUP(B29,Финишки!$D$4:$E$500,2,FALSE))</f>
        <v>0.009398148148148149</v>
      </c>
      <c r="L29" s="174">
        <f t="shared" si="1"/>
        <v>0.008703703703703705</v>
      </c>
      <c r="M29" s="174">
        <f t="shared" si="2"/>
        <v>0.0006944444444444454</v>
      </c>
      <c r="N29" s="175">
        <v>6</v>
      </c>
      <c r="O29" s="174">
        <f>IF(Финишки!$H$4=0," ",VLOOKUP(B29,Финишки!$G$4:$H$500,2,FALSE))</f>
        <v>0.02</v>
      </c>
      <c r="P29" s="174">
        <f t="shared" si="3"/>
        <v>0.019305555555555555</v>
      </c>
      <c r="Q29" s="176">
        <f t="shared" si="4"/>
        <v>0.01060185185185185</v>
      </c>
      <c r="R29" s="175">
        <v>3</v>
      </c>
      <c r="S29" s="174">
        <f>IF(Финишки!$K$4=0," ",VLOOKUP(B29,Финишки!$J$4:$K$500,2,FALSE))</f>
        <v>0.02144675925925926</v>
      </c>
      <c r="T29" s="174">
        <f t="shared" si="5"/>
        <v>0.020752314814814814</v>
      </c>
      <c r="U29" s="174">
        <f t="shared" si="6"/>
        <v>0.0014467592592592587</v>
      </c>
      <c r="V29" s="175">
        <v>4</v>
      </c>
      <c r="W29" s="177">
        <f>IF(Финишки!$M$4=0," ",VLOOKUP(B29,Финишки!$M$4:$N$500,2,FALSE))</f>
        <v>0.0332175925925926</v>
      </c>
      <c r="X29" s="177">
        <f t="shared" si="7"/>
        <v>0.032523148148148155</v>
      </c>
      <c r="Y29" s="174">
        <f t="shared" si="8"/>
        <v>0.011770833333333341</v>
      </c>
      <c r="Z29" s="175">
        <v>3</v>
      </c>
      <c r="AA29" s="102">
        <f>IF(Финишки!$M$4=0," ",VLOOKUP(B29,Финишки!$M$4:$N$500,2,FALSE))</f>
        <v>0.0332175925925926</v>
      </c>
      <c r="AB29" s="173">
        <f t="shared" si="9"/>
        <v>0.032523148148148155</v>
      </c>
      <c r="AC29" s="102">
        <f>SUM(I29+AB29)</f>
        <v>0.04053240740740741</v>
      </c>
      <c r="AD29" s="178">
        <f>AA29-AA27</f>
        <v>0.0012152777777777804</v>
      </c>
      <c r="AE29" s="103" t="s">
        <v>237</v>
      </c>
      <c r="AF29" s="93">
        <v>86</v>
      </c>
      <c r="AG29" s="150"/>
      <c r="AH29" s="154">
        <f>IF(Финишки!$B$4=0," ",VLOOKUP(B29,Финишки!$A$4:$B$500,2,FALSE))</f>
        <v>0.008703703703703703</v>
      </c>
      <c r="AI29" s="151">
        <f t="shared" si="10"/>
        <v>0.00800925925925926</v>
      </c>
      <c r="AJ29" s="155">
        <f>IF(Финишки!$M$4=0," ",VLOOKUP(B29,Финишки!$M$4:$N$500,2,FALSE))</f>
        <v>0.0332175925925926</v>
      </c>
      <c r="AK29" s="152">
        <f t="shared" si="11"/>
        <v>0.032523148148148155</v>
      </c>
      <c r="AL29" s="153">
        <f t="shared" si="12"/>
        <v>9.75781955236954E-19</v>
      </c>
      <c r="AM29" s="160"/>
    </row>
    <row r="30" spans="1:39" s="91" customFormat="1" ht="12.75">
      <c r="A30" s="103">
        <v>4</v>
      </c>
      <c r="B30" s="116">
        <v>37</v>
      </c>
      <c r="C30" s="126" t="s">
        <v>97</v>
      </c>
      <c r="D30" s="100">
        <v>2004</v>
      </c>
      <c r="E30" s="100" t="s">
        <v>98</v>
      </c>
      <c r="F30" s="137">
        <v>0.0006944444444444445</v>
      </c>
      <c r="G30" s="103" t="s">
        <v>239</v>
      </c>
      <c r="H30" s="174">
        <f>IF(Финишки!$B$4=0," ",VLOOKUP(B30,Финишки!$A$4:$B$500,2,FALSE))</f>
        <v>0.009189814814814814</v>
      </c>
      <c r="I30" s="174">
        <f t="shared" si="0"/>
        <v>0.00849537037037037</v>
      </c>
      <c r="J30" s="175">
        <v>8</v>
      </c>
      <c r="K30" s="174">
        <f>IF(Финишки!$E$4=0," ",VLOOKUP(B30,Финишки!$D$4:$E$500,2,FALSE))</f>
        <v>0.009814814814814814</v>
      </c>
      <c r="L30" s="174">
        <f t="shared" si="1"/>
        <v>0.00912037037037037</v>
      </c>
      <c r="M30" s="174">
        <f t="shared" si="2"/>
        <v>0.0006250000000000006</v>
      </c>
      <c r="N30" s="175">
        <v>5</v>
      </c>
      <c r="O30" s="174">
        <f>IF(Финишки!$H$4=0," ",VLOOKUP(B30,Финишки!$G$4:$H$500,2,FALSE))</f>
        <v>0.02082175925925926</v>
      </c>
      <c r="P30" s="174">
        <f t="shared" si="3"/>
        <v>0.020127314814814813</v>
      </c>
      <c r="Q30" s="176">
        <f t="shared" si="4"/>
        <v>0.011006944444444442</v>
      </c>
      <c r="R30" s="175">
        <v>5</v>
      </c>
      <c r="S30" s="174">
        <f>IF(Финишки!$K$4=0," ",VLOOKUP(B30,Финишки!$J$4:$K$500,2,FALSE))</f>
        <v>0.02181712962962963</v>
      </c>
      <c r="T30" s="174">
        <f t="shared" si="5"/>
        <v>0.021122685185185185</v>
      </c>
      <c r="U30" s="174">
        <f t="shared" si="6"/>
        <v>0.0009953703703703722</v>
      </c>
      <c r="V30" s="175">
        <v>3</v>
      </c>
      <c r="W30" s="177">
        <f>IF(Финишки!$M$4=0," ",VLOOKUP(B30,Финишки!$M$4:$N$500,2,FALSE))</f>
        <v>0.03362268518518518</v>
      </c>
      <c r="X30" s="177">
        <f t="shared" si="7"/>
        <v>0.03292824074074074</v>
      </c>
      <c r="Y30" s="174">
        <f t="shared" si="8"/>
        <v>0.011805555555555552</v>
      </c>
      <c r="Z30" s="175">
        <v>4</v>
      </c>
      <c r="AA30" s="102">
        <f>IF(Финишки!$M$4=0," ",VLOOKUP(B30,Финишки!$M$4:$N$500,2,FALSE))</f>
        <v>0.03362268518518518</v>
      </c>
      <c r="AB30" s="173">
        <f t="shared" si="9"/>
        <v>0.03292824074074074</v>
      </c>
      <c r="AC30" s="102"/>
      <c r="AD30" s="178">
        <f>AA30-AA27</f>
        <v>0.0016203703703703623</v>
      </c>
      <c r="AE30" s="103" t="s">
        <v>237</v>
      </c>
      <c r="AF30" s="93">
        <v>79</v>
      </c>
      <c r="AG30" s="150"/>
      <c r="AH30" s="154">
        <f>IF(Финишки!$B$4=0," ",VLOOKUP(B30,Финишки!$A$4:$B$500,2,FALSE))</f>
        <v>0.009189814814814814</v>
      </c>
      <c r="AI30" s="151">
        <f t="shared" si="10"/>
        <v>0.00849537037037037</v>
      </c>
      <c r="AJ30" s="155">
        <f>IF(Финишки!$M$4=0," ",VLOOKUP(B30,Финишки!$M$4:$N$500,2,FALSE))</f>
        <v>0.03362268518518518</v>
      </c>
      <c r="AK30" s="152">
        <f t="shared" si="11"/>
        <v>0.03292824074074074</v>
      </c>
      <c r="AL30" s="153">
        <f t="shared" si="12"/>
        <v>-6.944444444444392E-05</v>
      </c>
      <c r="AM30" s="160"/>
    </row>
    <row r="31" spans="1:39" s="91" customFormat="1" ht="12.75">
      <c r="A31" s="103">
        <v>5</v>
      </c>
      <c r="B31" s="116">
        <v>40</v>
      </c>
      <c r="C31" s="123" t="s">
        <v>65</v>
      </c>
      <c r="D31" s="100">
        <v>2002</v>
      </c>
      <c r="E31" s="103" t="s">
        <v>82</v>
      </c>
      <c r="F31" s="137">
        <v>0.0006944444444444445</v>
      </c>
      <c r="G31" s="103" t="s">
        <v>38</v>
      </c>
      <c r="H31" s="174">
        <f>IF(Финишки!$B$4=0," ",VLOOKUP(B31,Финишки!$A$4:$B$500,2,FALSE))</f>
        <v>0.008263888888888888</v>
      </c>
      <c r="I31" s="174">
        <f t="shared" si="0"/>
        <v>0.007569444444444444</v>
      </c>
      <c r="J31" s="175">
        <v>3</v>
      </c>
      <c r="K31" s="174">
        <f>IF(Финишки!$E$4=0," ",VLOOKUP(B31,Финишки!$D$4:$E$500,2,FALSE))</f>
        <v>0.008518518518518519</v>
      </c>
      <c r="L31" s="174">
        <f t="shared" si="1"/>
        <v>0.007824074074074075</v>
      </c>
      <c r="M31" s="174">
        <f t="shared" si="2"/>
        <v>0.00025462962962963156</v>
      </c>
      <c r="N31" s="175">
        <v>1</v>
      </c>
      <c r="O31" s="174">
        <f>IF(Финишки!$H$4=0," ",VLOOKUP(B31,Финишки!$G$4:$H$500,2,FALSE))</f>
        <v>0.01894675925925926</v>
      </c>
      <c r="P31" s="174">
        <f t="shared" si="3"/>
        <v>0.018252314814814815</v>
      </c>
      <c r="Q31" s="176">
        <f t="shared" si="4"/>
        <v>0.01042824074074074</v>
      </c>
      <c r="R31" s="175">
        <v>1</v>
      </c>
      <c r="S31" s="174">
        <f>IF(Финишки!$K$4=0," ",VLOOKUP(B31,Финишки!$J$4:$K$500,2,FALSE))</f>
        <v>0.019675925925925927</v>
      </c>
      <c r="T31" s="174">
        <f t="shared" si="5"/>
        <v>0.01898148148148148</v>
      </c>
      <c r="U31" s="174">
        <f t="shared" si="6"/>
        <v>0.0007291666666666662</v>
      </c>
      <c r="V31" s="175">
        <v>2</v>
      </c>
      <c r="W31" s="177">
        <f>IF(Финишки!$M$4=0," ",VLOOKUP(B31,Финишки!$M$4:$N$500,2,FALSE))</f>
        <v>0.03418981481481482</v>
      </c>
      <c r="X31" s="177">
        <f t="shared" si="7"/>
        <v>0.03349537037037038</v>
      </c>
      <c r="Y31" s="174">
        <f t="shared" si="8"/>
        <v>0.014513888888888896</v>
      </c>
      <c r="Z31" s="175">
        <v>8</v>
      </c>
      <c r="AA31" s="102">
        <f>IF(Финишки!$M$4=0," ",VLOOKUP(B31,Финишки!$M$4:$N$500,2,FALSE))</f>
        <v>0.03418981481481482</v>
      </c>
      <c r="AB31" s="173">
        <f t="shared" si="9"/>
        <v>0.03349537037037038</v>
      </c>
      <c r="AC31" s="102">
        <f aca="true" t="shared" si="13" ref="AC31:AC36">SUM(I31+AB31)</f>
        <v>0.04106481481481482</v>
      </c>
      <c r="AD31" s="178">
        <f>AA31-AA27</f>
        <v>0.002187500000000002</v>
      </c>
      <c r="AE31" s="103" t="s">
        <v>237</v>
      </c>
      <c r="AF31" s="93">
        <v>73</v>
      </c>
      <c r="AG31" s="150"/>
      <c r="AH31" s="154">
        <f>IF(Финишки!$B$4=0," ",VLOOKUP(B31,Финишки!$A$4:$B$500,2,FALSE))</f>
        <v>0.008263888888888888</v>
      </c>
      <c r="AI31" s="151">
        <f t="shared" si="10"/>
        <v>0.007569444444444444</v>
      </c>
      <c r="AJ31" s="155">
        <f>IF(Финишки!$M$4=0," ",VLOOKUP(B31,Финишки!$M$4:$N$500,2,FALSE))</f>
        <v>0.03418981481481482</v>
      </c>
      <c r="AK31" s="152">
        <f t="shared" si="11"/>
        <v>0.03349537037037038</v>
      </c>
      <c r="AL31" s="153">
        <f t="shared" si="12"/>
        <v>-0.0004398148148148129</v>
      </c>
      <c r="AM31" s="160"/>
    </row>
    <row r="32" spans="1:39" s="91" customFormat="1" ht="12.75" customHeight="1">
      <c r="A32" s="103">
        <v>6</v>
      </c>
      <c r="B32" s="116">
        <v>44</v>
      </c>
      <c r="C32" s="52" t="s">
        <v>201</v>
      </c>
      <c r="D32" s="145" t="s">
        <v>179</v>
      </c>
      <c r="E32" s="27" t="s">
        <v>47</v>
      </c>
      <c r="F32" s="137">
        <v>0.0006944444444444445</v>
      </c>
      <c r="G32" s="103" t="s">
        <v>239</v>
      </c>
      <c r="H32" s="174">
        <f>IF(Финишки!$B$4=0," ",VLOOKUP(B32,Финишки!$A$4:$B$500,2,FALSE))</f>
        <v>0.008368055555555556</v>
      </c>
      <c r="I32" s="174">
        <f t="shared" si="0"/>
        <v>0.007673611111111111</v>
      </c>
      <c r="J32" s="175">
        <v>4</v>
      </c>
      <c r="K32" s="174">
        <f>IF(Финишки!$E$4=0," ",VLOOKUP(B32,Финишки!$D$4:$E$500,2,FALSE))</f>
        <v>0.008842592592592591</v>
      </c>
      <c r="L32" s="174">
        <f t="shared" si="1"/>
        <v>0.008148148148148147</v>
      </c>
      <c r="M32" s="174">
        <f t="shared" si="2"/>
        <v>0.00047453703703703633</v>
      </c>
      <c r="N32" s="175">
        <v>2</v>
      </c>
      <c r="O32" s="174">
        <f>IF(Финишки!$H$4=0," ",VLOOKUP(B32,Финишки!$G$4:$H$500,2,FALSE))</f>
        <v>0.020150462962962964</v>
      </c>
      <c r="P32" s="174">
        <f t="shared" si="3"/>
        <v>0.01945601851851852</v>
      </c>
      <c r="Q32" s="176">
        <f t="shared" si="4"/>
        <v>0.011307870370370371</v>
      </c>
      <c r="R32" s="175">
        <v>6</v>
      </c>
      <c r="S32" s="174">
        <f>IF(Финишки!$K$4=0," ",VLOOKUP(B32,Финишки!$J$4:$K$500,2,FALSE))</f>
        <v>0.020763888888888887</v>
      </c>
      <c r="T32" s="174">
        <f t="shared" si="5"/>
        <v>0.020069444444444442</v>
      </c>
      <c r="U32" s="174">
        <f t="shared" si="6"/>
        <v>0.0006134259259259235</v>
      </c>
      <c r="V32" s="175">
        <v>1</v>
      </c>
      <c r="W32" s="177">
        <f>IF(Финишки!$M$4=0," ",VLOOKUP(B32,Финишки!$M$4:$N$500,2,FALSE))</f>
        <v>0.034826388888888886</v>
      </c>
      <c r="X32" s="177">
        <f t="shared" si="7"/>
        <v>0.034131944444444444</v>
      </c>
      <c r="Y32" s="174">
        <f t="shared" si="8"/>
        <v>0.014062500000000002</v>
      </c>
      <c r="Z32" s="175">
        <v>7</v>
      </c>
      <c r="AA32" s="102">
        <f>IF(Финишки!$M$4=0," ",VLOOKUP(B32,Финишки!$M$4:$N$500,2,FALSE))</f>
        <v>0.034826388888888886</v>
      </c>
      <c r="AB32" s="173">
        <f t="shared" si="9"/>
        <v>0.034131944444444444</v>
      </c>
      <c r="AC32" s="102">
        <f t="shared" si="13"/>
        <v>0.041805555555555554</v>
      </c>
      <c r="AD32" s="178">
        <f>AA32-AA27</f>
        <v>0.002824074074074069</v>
      </c>
      <c r="AE32" s="103" t="s">
        <v>85</v>
      </c>
      <c r="AF32" s="93">
        <v>68</v>
      </c>
      <c r="AH32" s="154">
        <f>IF(Финишки!$B$4=0," ",VLOOKUP(B32,Финишки!$A$4:$B$500,2,FALSE))</f>
        <v>0.008368055555555556</v>
      </c>
      <c r="AI32" s="151">
        <f t="shared" si="10"/>
        <v>0.007673611111111111</v>
      </c>
      <c r="AJ32" s="155">
        <f>IF(Финишки!$M$4=0," ",VLOOKUP(B32,Финишки!$M$4:$N$500,2,FALSE))</f>
        <v>0.034826388888888886</v>
      </c>
      <c r="AK32" s="152">
        <f t="shared" si="11"/>
        <v>0.034131944444444444</v>
      </c>
      <c r="AL32" s="153">
        <f t="shared" si="12"/>
        <v>-0.00021990740740740814</v>
      </c>
      <c r="AM32" s="160"/>
    </row>
    <row r="33" spans="1:39" s="91" customFormat="1" ht="12.75">
      <c r="A33" s="103">
        <v>7</v>
      </c>
      <c r="B33" s="116">
        <v>43</v>
      </c>
      <c r="C33" s="52" t="s">
        <v>178</v>
      </c>
      <c r="D33" s="145" t="s">
        <v>179</v>
      </c>
      <c r="E33" s="27" t="s">
        <v>82</v>
      </c>
      <c r="F33" s="137">
        <v>0.0006944444444444445</v>
      </c>
      <c r="G33" s="103" t="s">
        <v>239</v>
      </c>
      <c r="H33" s="174">
        <f>IF(Финишки!$B$4=0," ",VLOOKUP(B33,Финишки!$A$4:$B$500,2,FALSE))</f>
        <v>0.008715277777777778</v>
      </c>
      <c r="I33" s="174">
        <f t="shared" si="0"/>
        <v>0.008020833333333335</v>
      </c>
      <c r="J33" s="175">
        <v>6</v>
      </c>
      <c r="K33" s="174">
        <f>IF(Финишки!$E$4=0," ",VLOOKUP(B33,Финишки!$D$4:$E$500,2,FALSE))</f>
        <v>0.009583333333333334</v>
      </c>
      <c r="L33" s="174">
        <f t="shared" si="1"/>
        <v>0.00888888888888889</v>
      </c>
      <c r="M33" s="174">
        <f t="shared" si="2"/>
        <v>0.0008680555555555559</v>
      </c>
      <c r="N33" s="175">
        <v>8</v>
      </c>
      <c r="O33" s="174">
        <f>IF(Финишки!$H$4=0," ",VLOOKUP(B33,Финишки!$G$4:$H$500,2,FALSE))</f>
        <v>0.021875000000000002</v>
      </c>
      <c r="P33" s="174">
        <f t="shared" si="3"/>
        <v>0.021180555555555557</v>
      </c>
      <c r="Q33" s="176">
        <f t="shared" si="4"/>
        <v>0.012291666666666666</v>
      </c>
      <c r="R33" s="175">
        <v>8</v>
      </c>
      <c r="S33" s="174">
        <f>IF(Финишки!$K$4=0," ",VLOOKUP(B33,Финишки!$J$4:$K$500,2,FALSE))</f>
        <v>0.02337962962962963</v>
      </c>
      <c r="T33" s="174">
        <f t="shared" si="5"/>
        <v>0.022685185185185183</v>
      </c>
      <c r="U33" s="174">
        <f t="shared" si="6"/>
        <v>0.0015046296296296266</v>
      </c>
      <c r="V33" s="175">
        <v>5</v>
      </c>
      <c r="W33" s="177">
        <f>IF(Финишки!$M$4=0," ",VLOOKUP(B33,Финишки!$M$4:$N$500,2,FALSE))</f>
        <v>0.036724537037037035</v>
      </c>
      <c r="X33" s="177">
        <f t="shared" si="7"/>
        <v>0.03603009259259259</v>
      </c>
      <c r="Y33" s="174">
        <f t="shared" si="8"/>
        <v>0.01334490740740741</v>
      </c>
      <c r="Z33" s="175">
        <v>6</v>
      </c>
      <c r="AA33" s="102">
        <f>IF(Финишки!$M$4=0," ",VLOOKUP(B33,Финишки!$M$4:$N$500,2,FALSE))</f>
        <v>0.036724537037037035</v>
      </c>
      <c r="AB33" s="173">
        <f t="shared" si="9"/>
        <v>0.03603009259259259</v>
      </c>
      <c r="AC33" s="102">
        <f t="shared" si="13"/>
        <v>0.044050925925925924</v>
      </c>
      <c r="AD33" s="178">
        <f>AA33-AA27</f>
        <v>0.004722222222222218</v>
      </c>
      <c r="AE33" s="103" t="s">
        <v>85</v>
      </c>
      <c r="AF33" s="93">
        <v>63</v>
      </c>
      <c r="AH33" s="154">
        <f>IF(Финишки!$B$4=0," ",VLOOKUP(B33,Финишки!$A$4:$B$500,2,FALSE))</f>
        <v>0.008715277777777778</v>
      </c>
      <c r="AI33" s="151">
        <f t="shared" si="10"/>
        <v>0.008020833333333335</v>
      </c>
      <c r="AJ33" s="155">
        <f>IF(Финишки!$M$4=0," ",VLOOKUP(B33,Финишки!$M$4:$N$500,2,FALSE))</f>
        <v>0.036724537037037035</v>
      </c>
      <c r="AK33" s="152">
        <f t="shared" si="11"/>
        <v>0.03603009259259259</v>
      </c>
      <c r="AL33" s="153">
        <f t="shared" si="12"/>
        <v>0.00017361111111111147</v>
      </c>
      <c r="AM33" s="160"/>
    </row>
    <row r="34" spans="1:39" s="91" customFormat="1" ht="12.75">
      <c r="A34" s="103">
        <v>8</v>
      </c>
      <c r="B34" s="116">
        <v>41</v>
      </c>
      <c r="C34" s="123" t="s">
        <v>122</v>
      </c>
      <c r="D34" s="100">
        <v>2004</v>
      </c>
      <c r="E34" s="103" t="s">
        <v>47</v>
      </c>
      <c r="F34" s="137">
        <v>0.0006944444444444445</v>
      </c>
      <c r="G34" s="103" t="s">
        <v>38</v>
      </c>
      <c r="H34" s="174">
        <f>IF(Финишки!$B$4=0," ",VLOOKUP(B34,Финишки!$A$4:$B$500,2,FALSE))</f>
        <v>0.008773148148148148</v>
      </c>
      <c r="I34" s="174">
        <f t="shared" si="0"/>
        <v>0.008078703703703704</v>
      </c>
      <c r="J34" s="175">
        <v>7</v>
      </c>
      <c r="K34" s="174">
        <f>IF(Финишки!$E$4=0," ",VLOOKUP(B34,Финишки!$D$4:$E$500,2,FALSE))</f>
        <v>0.009606481481481481</v>
      </c>
      <c r="L34" s="174">
        <f t="shared" si="1"/>
        <v>0.008912037037037038</v>
      </c>
      <c r="M34" s="174">
        <f t="shared" si="2"/>
        <v>0.0008333333333333335</v>
      </c>
      <c r="N34" s="175">
        <v>7</v>
      </c>
      <c r="O34" s="174">
        <f>IF(Финишки!$H$4=0," ",VLOOKUP(B34,Финишки!$G$4:$H$500,2,FALSE))</f>
        <v>0.022164351851851852</v>
      </c>
      <c r="P34" s="174">
        <f t="shared" si="3"/>
        <v>0.021469907407407406</v>
      </c>
      <c r="Q34" s="176">
        <f t="shared" si="4"/>
        <v>0.012557870370370369</v>
      </c>
      <c r="R34" s="175">
        <v>9</v>
      </c>
      <c r="S34" s="174">
        <f>IF(Финишки!$K$4=0," ",VLOOKUP(B34,Финишки!$J$4:$K$500,2,FALSE))</f>
        <v>0.023819444444444445</v>
      </c>
      <c r="T34" s="174">
        <f t="shared" si="5"/>
        <v>0.023125</v>
      </c>
      <c r="U34" s="174">
        <f t="shared" si="6"/>
        <v>0.0016550925925925934</v>
      </c>
      <c r="V34" s="175">
        <v>9</v>
      </c>
      <c r="W34" s="177">
        <f>IF(Финишки!$M$4=0," ",VLOOKUP(B34,Финишки!$M$4:$N$500,2,FALSE))</f>
        <v>0.03704861111111111</v>
      </c>
      <c r="X34" s="177">
        <f t="shared" si="7"/>
        <v>0.03635416666666667</v>
      </c>
      <c r="Y34" s="174">
        <f t="shared" si="8"/>
        <v>0.013229166666666667</v>
      </c>
      <c r="Z34" s="175">
        <v>5</v>
      </c>
      <c r="AA34" s="102">
        <f>IF(Финишки!$M$4=0," ",VLOOKUP(B34,Финишки!$M$4:$N$500,2,FALSE))</f>
        <v>0.03704861111111111</v>
      </c>
      <c r="AB34" s="173">
        <f t="shared" si="9"/>
        <v>0.03635416666666667</v>
      </c>
      <c r="AC34" s="102">
        <f t="shared" si="13"/>
        <v>0.04443287037037037</v>
      </c>
      <c r="AD34" s="178">
        <f>AA34-AA27</f>
        <v>0.005046296296296292</v>
      </c>
      <c r="AE34" s="103" t="s">
        <v>224</v>
      </c>
      <c r="AF34" s="93">
        <v>58</v>
      </c>
      <c r="AH34" s="154">
        <f>IF(Финишки!$B$4=0," ",VLOOKUP(B34,Финишки!$A$4:$B$500,2,FALSE))</f>
        <v>0.008773148148148148</v>
      </c>
      <c r="AI34" s="151">
        <f t="shared" si="10"/>
        <v>0.008078703703703704</v>
      </c>
      <c r="AJ34" s="155">
        <f>IF(Финишки!$M$4=0," ",VLOOKUP(B34,Финишки!$M$4:$N$500,2,FALSE))</f>
        <v>0.03704861111111111</v>
      </c>
      <c r="AK34" s="152">
        <f t="shared" si="11"/>
        <v>0.03635416666666667</v>
      </c>
      <c r="AL34" s="153">
        <f t="shared" si="12"/>
        <v>0.00013888888888888902</v>
      </c>
      <c r="AM34" s="160"/>
    </row>
    <row r="35" spans="1:39" s="91" customFormat="1" ht="12.75">
      <c r="A35" s="103">
        <v>9</v>
      </c>
      <c r="B35" s="116">
        <v>42</v>
      </c>
      <c r="C35" s="123" t="s">
        <v>123</v>
      </c>
      <c r="D35" s="100">
        <v>2004</v>
      </c>
      <c r="E35" s="128" t="s">
        <v>47</v>
      </c>
      <c r="F35" s="137">
        <v>0.0006944444444444445</v>
      </c>
      <c r="G35" s="103" t="s">
        <v>38</v>
      </c>
      <c r="H35" s="174">
        <f>IF(Финишки!$B$4=0," ",VLOOKUP(B35,Финишки!$A$4:$B$500,2,FALSE))</f>
        <v>0.009699074074074074</v>
      </c>
      <c r="I35" s="174">
        <f t="shared" si="0"/>
        <v>0.00900462962962963</v>
      </c>
      <c r="J35" s="175">
        <v>9</v>
      </c>
      <c r="K35" s="174">
        <f>IF(Финишки!$E$4=0," ",VLOOKUP(B35,Финишки!$D$4:$E$500,2,FALSE))</f>
        <v>0.010231481481481482</v>
      </c>
      <c r="L35" s="174">
        <f t="shared" si="1"/>
        <v>0.009537037037037038</v>
      </c>
      <c r="M35" s="174">
        <f t="shared" si="2"/>
        <v>0.0005324074074074085</v>
      </c>
      <c r="N35" s="175">
        <v>3</v>
      </c>
      <c r="O35" s="174">
        <f>IF(Финишки!$H$4=0," ",VLOOKUP(B35,Финишки!$G$4:$H$500,2,FALSE))</f>
        <v>0.022164351851851852</v>
      </c>
      <c r="P35" s="174">
        <f t="shared" si="3"/>
        <v>0.021469907407407406</v>
      </c>
      <c r="Q35" s="176">
        <f t="shared" si="4"/>
        <v>0.011932870370370368</v>
      </c>
      <c r="R35" s="175">
        <v>7</v>
      </c>
      <c r="S35" s="174">
        <f>IF(Финишки!$K$4=0," ",VLOOKUP(B35,Финишки!$J$4:$K$500,2,FALSE))</f>
        <v>0.023807870370370368</v>
      </c>
      <c r="T35" s="174">
        <f t="shared" si="5"/>
        <v>0.023113425925925923</v>
      </c>
      <c r="U35" s="174">
        <f t="shared" si="6"/>
        <v>0.0016435185185185164</v>
      </c>
      <c r="V35" s="175">
        <v>8</v>
      </c>
      <c r="W35" s="177">
        <f>IF(Финишки!$M$4=0," ",VLOOKUP(B35,Финишки!$M$4:$N$500,2,FALSE))</f>
        <v>0.049340277777777775</v>
      </c>
      <c r="X35" s="177">
        <f t="shared" si="7"/>
        <v>0.04864583333333333</v>
      </c>
      <c r="Y35" s="174">
        <f t="shared" si="8"/>
        <v>0.02553240740740741</v>
      </c>
      <c r="Z35" s="175">
        <v>9</v>
      </c>
      <c r="AA35" s="102">
        <f>IF(Финишки!$M$4=0," ",VLOOKUP(B35,Финишки!$M$4:$N$500,2,FALSE))</f>
        <v>0.049340277777777775</v>
      </c>
      <c r="AB35" s="173">
        <f t="shared" si="9"/>
        <v>0.04864583333333333</v>
      </c>
      <c r="AC35" s="102">
        <f t="shared" si="13"/>
        <v>0.05765046296296296</v>
      </c>
      <c r="AD35" s="178">
        <f>AA35-AA27</f>
        <v>0.017337962962962958</v>
      </c>
      <c r="AE35" s="103"/>
      <c r="AF35" s="93">
        <v>54</v>
      </c>
      <c r="AH35" s="154">
        <f>IF(Финишки!$B$4=0," ",VLOOKUP(B35,Финишки!$A$4:$B$500,2,FALSE))</f>
        <v>0.009699074074074074</v>
      </c>
      <c r="AI35" s="151">
        <f t="shared" si="10"/>
        <v>0.00900462962962963</v>
      </c>
      <c r="AJ35" s="155">
        <f>IF(Финишки!$M$4=0," ",VLOOKUP(B35,Финишки!$M$4:$N$500,2,FALSE))</f>
        <v>0.049340277777777775</v>
      </c>
      <c r="AK35" s="152">
        <f t="shared" si="11"/>
        <v>0.04864583333333333</v>
      </c>
      <c r="AL35" s="153">
        <f t="shared" si="12"/>
        <v>-0.00016203703703703595</v>
      </c>
      <c r="AM35" s="160"/>
    </row>
    <row r="36" spans="1:32" ht="7.5" customHeight="1">
      <c r="A36" s="16"/>
      <c r="B36" s="98"/>
      <c r="C36" s="114"/>
      <c r="D36" s="108"/>
      <c r="E36" s="108"/>
      <c r="F36" s="110"/>
      <c r="G36" s="111"/>
      <c r="H36" s="115"/>
      <c r="I36" s="70">
        <f>H36-F36</f>
        <v>0</v>
      </c>
      <c r="J36" s="71"/>
      <c r="K36" s="70"/>
      <c r="L36" s="70"/>
      <c r="M36" s="70"/>
      <c r="N36" s="71"/>
      <c r="O36" s="70"/>
      <c r="P36" s="70"/>
      <c r="Q36" s="67"/>
      <c r="R36" s="71"/>
      <c r="S36" s="70"/>
      <c r="T36" s="70"/>
      <c r="U36" s="70"/>
      <c r="V36" s="71"/>
      <c r="W36" s="72"/>
      <c r="X36" s="72"/>
      <c r="Y36" s="70"/>
      <c r="Z36" s="71"/>
      <c r="AA36" s="73"/>
      <c r="AB36" s="74"/>
      <c r="AC36" s="80">
        <f t="shared" si="13"/>
        <v>0</v>
      </c>
      <c r="AD36" s="82"/>
      <c r="AE36" s="14"/>
      <c r="AF36" s="106"/>
    </row>
    <row r="37" spans="1:39" ht="12.75" customHeight="1">
      <c r="A37" s="16"/>
      <c r="B37" s="85" t="s">
        <v>232</v>
      </c>
      <c r="C37" s="107"/>
      <c r="D37" s="108"/>
      <c r="E37" s="109"/>
      <c r="F37" s="110"/>
      <c r="G37" s="111"/>
      <c r="H37" s="69"/>
      <c r="I37" s="70"/>
      <c r="J37" s="71"/>
      <c r="K37" s="70"/>
      <c r="L37" s="70"/>
      <c r="M37" s="70"/>
      <c r="N37" s="71"/>
      <c r="O37" s="70"/>
      <c r="P37" s="70"/>
      <c r="Q37" s="67"/>
      <c r="R37" s="71"/>
      <c r="S37" s="70"/>
      <c r="T37" s="70"/>
      <c r="U37" s="70"/>
      <c r="V37" s="71"/>
      <c r="W37" s="72"/>
      <c r="X37" s="72"/>
      <c r="Y37" s="70"/>
      <c r="Z37" s="71"/>
      <c r="AA37" s="73"/>
      <c r="AB37" s="74"/>
      <c r="AC37" s="80"/>
      <c r="AD37" s="82"/>
      <c r="AE37" s="14"/>
      <c r="AF37" s="91"/>
      <c r="AM37"/>
    </row>
    <row r="38" spans="1:32" s="96" customFormat="1" ht="12.75">
      <c r="A38" s="85"/>
      <c r="B38" s="85"/>
      <c r="C38" s="95"/>
      <c r="D38" s="66"/>
      <c r="E38" s="64"/>
      <c r="F38" s="67"/>
      <c r="G38" s="68"/>
      <c r="H38" s="69"/>
      <c r="I38" s="70"/>
      <c r="J38" s="71"/>
      <c r="K38" s="70"/>
      <c r="L38" s="70"/>
      <c r="M38" s="70"/>
      <c r="N38" s="71"/>
      <c r="O38" s="70"/>
      <c r="P38" s="70"/>
      <c r="Q38" s="67"/>
      <c r="R38" s="71"/>
      <c r="S38" s="70"/>
      <c r="T38" s="70"/>
      <c r="U38" s="70"/>
      <c r="V38" s="71"/>
      <c r="W38" s="72"/>
      <c r="X38" s="72"/>
      <c r="Y38" s="70"/>
      <c r="Z38" s="71"/>
      <c r="AA38" s="73"/>
      <c r="AB38" s="74"/>
      <c r="AC38" s="75"/>
      <c r="AD38" s="64"/>
      <c r="AE38" s="64"/>
      <c r="AF38" s="171"/>
    </row>
    <row r="39" spans="1:31" ht="12.75">
      <c r="A39" s="5"/>
      <c r="B39" s="17"/>
      <c r="C39" s="7"/>
      <c r="D39" s="5"/>
      <c r="E39" s="5"/>
      <c r="F39" s="19"/>
      <c r="G39" s="5"/>
      <c r="H39" s="3"/>
      <c r="I39" s="3"/>
      <c r="J39" s="3"/>
      <c r="K39" s="3"/>
      <c r="L39" s="3"/>
      <c r="M39" s="3"/>
      <c r="N39" s="3"/>
      <c r="O39" s="3"/>
      <c r="P39" s="3"/>
      <c r="Q39" s="12"/>
      <c r="R39" s="1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"/>
      <c r="AE39" s="6"/>
    </row>
    <row r="40" spans="1:32" ht="17.25" customHeight="1">
      <c r="A40" s="238" t="s">
        <v>96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</row>
    <row r="41" spans="1:31" ht="12.75">
      <c r="A41" s="239" t="s">
        <v>210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</row>
    <row r="42" spans="1:39" s="13" customFormat="1" ht="26.25" customHeight="1">
      <c r="A42" s="169" t="s">
        <v>23</v>
      </c>
      <c r="B42" s="169" t="s">
        <v>24</v>
      </c>
      <c r="C42" s="180" t="s">
        <v>0</v>
      </c>
      <c r="D42" s="180" t="s">
        <v>25</v>
      </c>
      <c r="E42" s="180" t="s">
        <v>17</v>
      </c>
      <c r="F42" s="169" t="s">
        <v>18</v>
      </c>
      <c r="G42" s="169" t="s">
        <v>236</v>
      </c>
      <c r="H42" s="205" t="s">
        <v>19</v>
      </c>
      <c r="I42" s="169" t="s">
        <v>3</v>
      </c>
      <c r="J42" s="180" t="s">
        <v>11</v>
      </c>
      <c r="K42" s="180" t="s">
        <v>9</v>
      </c>
      <c r="L42" s="168" t="s">
        <v>1</v>
      </c>
      <c r="M42" s="180" t="s">
        <v>1</v>
      </c>
      <c r="N42" s="180" t="s">
        <v>11</v>
      </c>
      <c r="O42" s="180"/>
      <c r="P42" s="180"/>
      <c r="Q42" s="169" t="s">
        <v>21</v>
      </c>
      <c r="R42" s="180" t="s">
        <v>11</v>
      </c>
      <c r="S42" s="180" t="s">
        <v>10</v>
      </c>
      <c r="T42" s="180"/>
      <c r="U42" s="180" t="s">
        <v>2</v>
      </c>
      <c r="V42" s="180" t="s">
        <v>11</v>
      </c>
      <c r="W42" s="169"/>
      <c r="X42" s="169"/>
      <c r="Y42" s="169" t="s">
        <v>102</v>
      </c>
      <c r="Z42" s="169" t="s">
        <v>11</v>
      </c>
      <c r="AA42" s="205" t="s">
        <v>12</v>
      </c>
      <c r="AB42" s="169" t="s">
        <v>12</v>
      </c>
      <c r="AC42" s="169" t="s">
        <v>20</v>
      </c>
      <c r="AD42" s="169" t="s">
        <v>14</v>
      </c>
      <c r="AE42" s="169" t="s">
        <v>22</v>
      </c>
      <c r="AF42" s="203" t="s">
        <v>157</v>
      </c>
      <c r="AG42" s="13" t="s">
        <v>209</v>
      </c>
      <c r="AI42" s="13" t="s">
        <v>3</v>
      </c>
      <c r="AK42" s="13" t="s">
        <v>12</v>
      </c>
      <c r="AL42" s="13" t="s">
        <v>1</v>
      </c>
      <c r="AM42" s="204"/>
    </row>
    <row r="43" spans="1:39" s="91" customFormat="1" ht="12.75">
      <c r="A43" s="220">
        <v>1</v>
      </c>
      <c r="B43" s="116">
        <v>62</v>
      </c>
      <c r="C43" s="126" t="s">
        <v>197</v>
      </c>
      <c r="D43" s="100">
        <v>2003</v>
      </c>
      <c r="E43" s="100" t="s">
        <v>82</v>
      </c>
      <c r="F43" s="137">
        <v>0.001388888888888889</v>
      </c>
      <c r="G43" s="103" t="s">
        <v>246</v>
      </c>
      <c r="H43" s="174">
        <f>IF(Финишки!$B$4=0," ",VLOOKUP(B43,Финишки!$A$4:$B$500,2,FALSE))</f>
        <v>0.009432870370370371</v>
      </c>
      <c r="I43" s="174">
        <f>H43-F43</f>
        <v>0.008043981481481482</v>
      </c>
      <c r="J43" s="175">
        <v>1</v>
      </c>
      <c r="K43" s="174">
        <f>IF(Финишки!$E$4=0," ",VLOOKUP(B43,Финишки!$D$4:$E$500,2,FALSE))</f>
        <v>0.009907407407407408</v>
      </c>
      <c r="L43" s="174">
        <f>K43-F43</f>
        <v>0.008518518518518519</v>
      </c>
      <c r="M43" s="174">
        <f>IF(L43=" "," ",L43-I43)</f>
        <v>0.0004745370370370372</v>
      </c>
      <c r="N43" s="175">
        <v>2</v>
      </c>
      <c r="O43" s="174">
        <f>IF(Финишки!$H$4=0," ",VLOOKUP(B43,Финишки!$G$4:$H$500,2,FALSE))</f>
        <v>0.021226851851851854</v>
      </c>
      <c r="P43" s="174">
        <f>O43-F43</f>
        <v>0.019837962962962967</v>
      </c>
      <c r="Q43" s="176">
        <f>IF(P43=" "," ",P43-L43)</f>
        <v>0.011319444444444448</v>
      </c>
      <c r="R43" s="175">
        <v>2</v>
      </c>
      <c r="S43" s="174">
        <f>IF(Финишки!$K$4=0," ",VLOOKUP(B43,Финишки!$J$4:$K$500,2,FALSE))</f>
        <v>0.02245370370370371</v>
      </c>
      <c r="T43" s="174">
        <f>S43-F43</f>
        <v>0.02106481481481482</v>
      </c>
      <c r="U43" s="174">
        <f>IF(T43=" "," ",T43-P43)</f>
        <v>0.001226851851851854</v>
      </c>
      <c r="V43" s="175">
        <v>3</v>
      </c>
      <c r="W43" s="177">
        <f>IF(Финишки!$M$4=0," ",VLOOKUP(B43,Финишки!$M$4:$N$500,2,FALSE))</f>
        <v>0.03292824074074074</v>
      </c>
      <c r="X43" s="177">
        <f>W43-F43</f>
        <v>0.031539351851851846</v>
      </c>
      <c r="Y43" s="174">
        <f>IF(X43=" "," ",X43-T43)</f>
        <v>0.010474537037037025</v>
      </c>
      <c r="Z43" s="175">
        <v>1</v>
      </c>
      <c r="AA43" s="102">
        <f>IF(Финишки!$M$4=0," ",VLOOKUP(B43,Финишки!$M$4:$N$500,2,FALSE))</f>
        <v>0.03292824074074074</v>
      </c>
      <c r="AB43" s="173">
        <f>AA43-F43</f>
        <v>0.031539351851851846</v>
      </c>
      <c r="AC43" s="102"/>
      <c r="AD43" s="178">
        <v>0</v>
      </c>
      <c r="AE43" s="103" t="s">
        <v>237</v>
      </c>
      <c r="AF43" s="93">
        <v>100</v>
      </c>
      <c r="AG43" s="150">
        <v>0.001388888888888889</v>
      </c>
      <c r="AH43" s="154">
        <f>IF(Финишки!$B$4=0," ",VLOOKUP(B43,Финишки!$A$4:$B$500,2,FALSE))</f>
        <v>0.009432870370370371</v>
      </c>
      <c r="AI43" s="151">
        <f>AH43-$AG$43</f>
        <v>0.008043981481481482</v>
      </c>
      <c r="AJ43" s="155">
        <f>IF(Финишки!$M$4=0," ",VLOOKUP(B43,Финишки!$M$4:$N$500,2,FALSE))</f>
        <v>0.03292824074074074</v>
      </c>
      <c r="AK43" s="152">
        <f>AJ43-$AG$43</f>
        <v>0.031539351851851846</v>
      </c>
      <c r="AL43" s="153">
        <f>IF(L43=" "," ",L43-I43)-$AG$43</f>
        <v>-0.0009143518518518517</v>
      </c>
      <c r="AM43" s="162">
        <f>MIN(AB43:AB46)</f>
        <v>0.031539351851851846</v>
      </c>
    </row>
    <row r="44" spans="1:39" s="91" customFormat="1" ht="12.75">
      <c r="A44" s="220">
        <v>2</v>
      </c>
      <c r="B44" s="116">
        <v>63</v>
      </c>
      <c r="C44" s="126" t="s">
        <v>198</v>
      </c>
      <c r="D44" s="100">
        <v>2003</v>
      </c>
      <c r="E44" s="100" t="s">
        <v>36</v>
      </c>
      <c r="F44" s="137">
        <v>0.001388888888888889</v>
      </c>
      <c r="G44" s="103" t="s">
        <v>246</v>
      </c>
      <c r="H44" s="174">
        <f>IF(Финишки!$B$4=0," ",VLOOKUP(B44,Финишки!$A$4:$B$500,2,FALSE))</f>
        <v>0.010497685185185186</v>
      </c>
      <c r="I44" s="174">
        <f>H44-F44</f>
        <v>0.009108796296296297</v>
      </c>
      <c r="J44" s="175">
        <v>3</v>
      </c>
      <c r="K44" s="174">
        <f>IF(Финишки!$E$4=0," ",VLOOKUP(B44,Финишки!$D$4:$E$500,2,FALSE))</f>
        <v>0.010902777777777777</v>
      </c>
      <c r="L44" s="174">
        <f>K44-F44</f>
        <v>0.009513888888888888</v>
      </c>
      <c r="M44" s="174">
        <f>IF(L44=" "," ",L44-I44)</f>
        <v>0.0004050925925925906</v>
      </c>
      <c r="N44" s="175">
        <v>1</v>
      </c>
      <c r="O44" s="174">
        <f>IF(Финишки!$H$4=0," ",VLOOKUP(B44,Финишки!$G$4:$H$500,2,FALSE))</f>
        <v>0.02221064814814815</v>
      </c>
      <c r="P44" s="174">
        <f>O44-F44</f>
        <v>0.020821759259259262</v>
      </c>
      <c r="Q44" s="176">
        <f>IF(P44=" "," ",P44-L44)</f>
        <v>0.011307870370370374</v>
      </c>
      <c r="R44" s="175">
        <v>1</v>
      </c>
      <c r="S44" s="174">
        <f>IF(Финишки!$K$4=0," ",VLOOKUP(B44,Финишки!$J$4:$K$500,2,FALSE))</f>
        <v>0.023124999999999996</v>
      </c>
      <c r="T44" s="174">
        <f>S44-F44</f>
        <v>0.02173611111111111</v>
      </c>
      <c r="U44" s="174">
        <f>IF(T44=" "," ",T44-P44)</f>
        <v>0.0009143518518518468</v>
      </c>
      <c r="V44" s="175">
        <v>1</v>
      </c>
      <c r="W44" s="177">
        <f>IF(Финишки!$M$4=0," ",VLOOKUP(B44,Финишки!$M$4:$N$500,2,FALSE))</f>
        <v>0.0350462962962963</v>
      </c>
      <c r="X44" s="177">
        <f>W44-F44</f>
        <v>0.03365740740740741</v>
      </c>
      <c r="Y44" s="174">
        <f>IF(X44=" "," ",X44-T44)</f>
        <v>0.011921296296296298</v>
      </c>
      <c r="Z44" s="175">
        <v>2</v>
      </c>
      <c r="AA44" s="102">
        <f>IF(Финишки!$M$4=0," ",VLOOKUP(B44,Финишки!$M$4:$N$500,2,FALSE))</f>
        <v>0.0350462962962963</v>
      </c>
      <c r="AB44" s="173">
        <f>AA44-F44</f>
        <v>0.03365740740740741</v>
      </c>
      <c r="AC44" s="102">
        <f>SUM(I44+AB44)</f>
        <v>0.0427662037037037</v>
      </c>
      <c r="AD44" s="178">
        <f>AA44-AA43</f>
        <v>0.0021180555555555605</v>
      </c>
      <c r="AE44" s="103" t="s">
        <v>237</v>
      </c>
      <c r="AF44" s="93">
        <v>93</v>
      </c>
      <c r="AG44" s="150"/>
      <c r="AH44" s="154">
        <f>IF(Финишки!$B$4=0," ",VLOOKUP(B44,Финишки!$A$4:$B$500,2,FALSE))</f>
        <v>0.010497685185185186</v>
      </c>
      <c r="AI44" s="151">
        <f>AH44-$AG$43</f>
        <v>0.009108796296296297</v>
      </c>
      <c r="AJ44" s="155">
        <f>IF(Финишки!$M$4=0," ",VLOOKUP(B44,Финишки!$M$4:$N$500,2,FALSE))</f>
        <v>0.0350462962962963</v>
      </c>
      <c r="AK44" s="152">
        <f>AJ44-$AG$43</f>
        <v>0.03365740740740741</v>
      </c>
      <c r="AL44" s="153">
        <f>IF(L44=" "," ",L44-I44)-$AG$43</f>
        <v>-0.0009837962962962984</v>
      </c>
      <c r="AM44" s="160"/>
    </row>
    <row r="45" spans="1:39" s="91" customFormat="1" ht="12.75">
      <c r="A45" s="220">
        <v>3</v>
      </c>
      <c r="B45" s="116">
        <v>61</v>
      </c>
      <c r="C45" s="123" t="s">
        <v>121</v>
      </c>
      <c r="D45" s="100">
        <v>2003</v>
      </c>
      <c r="E45" s="128" t="s">
        <v>82</v>
      </c>
      <c r="F45" s="137">
        <v>0.001388888888888889</v>
      </c>
      <c r="G45" s="103" t="s">
        <v>38</v>
      </c>
      <c r="H45" s="174">
        <f>IF(Финишки!$B$4=0," ",VLOOKUP(B45,Финишки!$A$4:$B$500,2,FALSE))</f>
        <v>0.010150462962962964</v>
      </c>
      <c r="I45" s="174">
        <f>H45-F45</f>
        <v>0.008761574074074074</v>
      </c>
      <c r="J45" s="175">
        <v>2</v>
      </c>
      <c r="K45" s="174">
        <f>IF(Финишки!$E$4=0," ",VLOOKUP(B45,Финишки!$D$4:$E$500,2,FALSE))</f>
        <v>0.010937500000000001</v>
      </c>
      <c r="L45" s="174">
        <f>K45-F45</f>
        <v>0.009548611111111112</v>
      </c>
      <c r="M45" s="174">
        <f>IF(L45=" "," ",L45-I45)</f>
        <v>0.0007870370370370375</v>
      </c>
      <c r="N45" s="175">
        <v>3</v>
      </c>
      <c r="O45" s="174">
        <f>IF(Финишки!$H$4=0," ",VLOOKUP(B45,Финишки!$G$4:$H$500,2,FALSE))</f>
        <v>0.02310185185185185</v>
      </c>
      <c r="P45" s="174">
        <f>O45-F45</f>
        <v>0.02171296296296296</v>
      </c>
      <c r="Q45" s="176">
        <f>IF(P45=" "," ",P45-L45)</f>
        <v>0.01216435185185185</v>
      </c>
      <c r="R45" s="175">
        <v>3</v>
      </c>
      <c r="S45" s="174">
        <f>IF(Финишки!$K$4=0," ",VLOOKUP(B45,Финишки!$J$4:$K$500,2,FALSE))</f>
        <v>0.024166666666666666</v>
      </c>
      <c r="T45" s="174">
        <f>S45-F45</f>
        <v>0.02277777777777778</v>
      </c>
      <c r="U45" s="174">
        <f>IF(T45=" "," ",T45-P45)</f>
        <v>0.001064814814814817</v>
      </c>
      <c r="V45" s="175">
        <v>2</v>
      </c>
      <c r="W45" s="177">
        <f>IF(Финишки!$M$4=0," ",VLOOKUP(B45,Финишки!$M$4:$N$500,2,FALSE))</f>
        <v>0.039143518518518515</v>
      </c>
      <c r="X45" s="177">
        <f>W45-F45</f>
        <v>0.037754629629629624</v>
      </c>
      <c r="Y45" s="174">
        <f>IF(X45=" "," ",X45-T45)</f>
        <v>0.014976851851851845</v>
      </c>
      <c r="Z45" s="175">
        <v>3</v>
      </c>
      <c r="AA45" s="102">
        <f>IF(Финишки!$M$4=0," ",VLOOKUP(B45,Финишки!$M$4:$N$500,2,FALSE))</f>
        <v>0.039143518518518515</v>
      </c>
      <c r="AB45" s="173">
        <f>AA45-F45</f>
        <v>0.037754629629629624</v>
      </c>
      <c r="AC45" s="102">
        <f>SUM(I45+AB45)</f>
        <v>0.0465162037037037</v>
      </c>
      <c r="AD45" s="178">
        <f>AA45-AA43</f>
        <v>0.006215277777777778</v>
      </c>
      <c r="AE45" s="103" t="s">
        <v>237</v>
      </c>
      <c r="AF45" s="93">
        <v>86</v>
      </c>
      <c r="AG45" s="150"/>
      <c r="AH45" s="154">
        <f>IF(Финишки!$B$4=0," ",VLOOKUP(B45,Финишки!$A$4:$B$500,2,FALSE))</f>
        <v>0.010150462962962964</v>
      </c>
      <c r="AI45" s="151">
        <f>AH45-$AG$43</f>
        <v>0.008761574074074074</v>
      </c>
      <c r="AJ45" s="155">
        <f>IF(Финишки!$M$4=0," ",VLOOKUP(B45,Финишки!$M$4:$N$500,2,FALSE))</f>
        <v>0.039143518518518515</v>
      </c>
      <c r="AK45" s="152">
        <f>AJ45-$AG$43</f>
        <v>0.037754629629629624</v>
      </c>
      <c r="AL45" s="153">
        <f>IF(L45=" "," ",L45-I45)-$AG$43</f>
        <v>-0.0006018518518518515</v>
      </c>
      <c r="AM45" s="160"/>
    </row>
    <row r="46" spans="1:39" s="91" customFormat="1" ht="12.75">
      <c r="A46" s="192" t="s">
        <v>222</v>
      </c>
      <c r="B46" s="116">
        <v>60</v>
      </c>
      <c r="C46" s="123" t="s">
        <v>99</v>
      </c>
      <c r="D46" s="100">
        <v>2004</v>
      </c>
      <c r="E46" s="103" t="s">
        <v>82</v>
      </c>
      <c r="F46" s="137">
        <v>0.001388888888888889</v>
      </c>
      <c r="G46" s="103" t="s">
        <v>239</v>
      </c>
      <c r="H46" s="174" t="str">
        <f>IF(Финишки!$B$4=0," ",VLOOKUP(B46,Финишки!$A$4:$B$500,2,FALSE))</f>
        <v>сошла</v>
      </c>
      <c r="I46" s="174"/>
      <c r="J46" s="175"/>
      <c r="K46" s="174"/>
      <c r="L46" s="174"/>
      <c r="M46" s="174"/>
      <c r="N46" s="175"/>
      <c r="O46" s="174"/>
      <c r="P46" s="174"/>
      <c r="Q46" s="176"/>
      <c r="R46" s="175"/>
      <c r="S46" s="174"/>
      <c r="T46" s="174"/>
      <c r="U46" s="174"/>
      <c r="V46" s="175"/>
      <c r="W46" s="177"/>
      <c r="X46" s="177"/>
      <c r="Y46" s="174"/>
      <c r="Z46" s="175"/>
      <c r="AA46" s="102"/>
      <c r="AB46" s="173"/>
      <c r="AC46" s="102">
        <f>SUM(I46+AB46)</f>
        <v>0</v>
      </c>
      <c r="AD46" s="178"/>
      <c r="AE46" s="103"/>
      <c r="AF46" s="93"/>
      <c r="AG46" s="150"/>
      <c r="AH46" s="154" t="str">
        <f>IF(Финишки!$B$4=0," ",VLOOKUP(B46,Финишки!$A$4:$B$500,2,FALSE))</f>
        <v>сошла</v>
      </c>
      <c r="AI46" s="151" t="e">
        <f>AH46-$AG$43</f>
        <v>#VALUE!</v>
      </c>
      <c r="AJ46" s="155" t="str">
        <f>IF(Финишки!$M$4=0," ",VLOOKUP(B46,Финишки!$M$4:$N$500,2,FALSE))</f>
        <v>сошла</v>
      </c>
      <c r="AK46" s="152" t="e">
        <f>AJ46-$AG$43</f>
        <v>#VALUE!</v>
      </c>
      <c r="AL46" s="153">
        <f>IF(L46=" "," ",L46-I46)-$AG$43</f>
        <v>-0.001388888888888889</v>
      </c>
      <c r="AM46" s="160"/>
    </row>
    <row r="47" spans="1:38" ht="9" customHeight="1">
      <c r="A47" s="16"/>
      <c r="B47" s="98"/>
      <c r="C47" s="112"/>
      <c r="D47" s="113"/>
      <c r="E47" s="14"/>
      <c r="F47" s="110"/>
      <c r="G47" s="111"/>
      <c r="H47" s="115"/>
      <c r="I47" s="70"/>
      <c r="J47" s="71"/>
      <c r="K47" s="70"/>
      <c r="L47" s="70"/>
      <c r="M47" s="70"/>
      <c r="N47" s="71"/>
      <c r="O47" s="70"/>
      <c r="P47" s="70"/>
      <c r="Q47" s="67"/>
      <c r="R47" s="71"/>
      <c r="S47" s="70"/>
      <c r="T47" s="70"/>
      <c r="U47" s="70"/>
      <c r="V47" s="71"/>
      <c r="W47" s="72"/>
      <c r="X47" s="72"/>
      <c r="Y47" s="70"/>
      <c r="Z47" s="71"/>
      <c r="AA47" s="73"/>
      <c r="AB47" s="74"/>
      <c r="AC47" s="80">
        <f>SUM(I47+AB47)</f>
        <v>0</v>
      </c>
      <c r="AD47" s="82"/>
      <c r="AE47" s="14"/>
      <c r="AF47" s="106"/>
      <c r="AG47" s="150"/>
      <c r="AH47" s="154"/>
      <c r="AI47" s="151"/>
      <c r="AJ47" s="155"/>
      <c r="AK47" s="152"/>
      <c r="AL47" s="153"/>
    </row>
    <row r="48" spans="1:32" s="96" customFormat="1" ht="12.75">
      <c r="A48" s="85"/>
      <c r="B48" s="85" t="s">
        <v>223</v>
      </c>
      <c r="C48" s="95"/>
      <c r="D48" s="66"/>
      <c r="E48" s="64"/>
      <c r="F48" s="67"/>
      <c r="G48" s="68"/>
      <c r="H48" s="69"/>
      <c r="I48" s="70"/>
      <c r="J48" s="71"/>
      <c r="K48" s="70"/>
      <c r="L48" s="70"/>
      <c r="M48" s="70"/>
      <c r="N48" s="71"/>
      <c r="O48" s="70"/>
      <c r="P48" s="70"/>
      <c r="Q48" s="67"/>
      <c r="R48" s="71"/>
      <c r="S48" s="70"/>
      <c r="T48" s="70"/>
      <c r="U48" s="70"/>
      <c r="V48" s="71"/>
      <c r="W48" s="72"/>
      <c r="X48" s="72"/>
      <c r="Y48" s="70"/>
      <c r="Z48" s="71"/>
      <c r="AA48" s="73"/>
      <c r="AB48" s="74"/>
      <c r="AC48" s="75"/>
      <c r="AD48" s="64"/>
      <c r="AE48" s="64"/>
      <c r="AF48" s="171"/>
    </row>
    <row r="49" spans="1:38" ht="12.75">
      <c r="A49" s="5"/>
      <c r="B49" s="17"/>
      <c r="C49" s="97"/>
      <c r="D49" s="5"/>
      <c r="E49" s="5"/>
      <c r="F49" s="19"/>
      <c r="G49" s="5"/>
      <c r="H49" s="3"/>
      <c r="I49" s="3"/>
      <c r="J49" s="3"/>
      <c r="K49" s="3"/>
      <c r="L49" s="3"/>
      <c r="M49" s="3"/>
      <c r="N49" s="3"/>
      <c r="O49" s="3"/>
      <c r="P49" s="3"/>
      <c r="Q49" s="12"/>
      <c r="R49" s="1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6"/>
      <c r="AE49" s="6"/>
      <c r="AG49" s="150"/>
      <c r="AH49" s="154"/>
      <c r="AI49" s="151"/>
      <c r="AJ49" s="155"/>
      <c r="AK49" s="152"/>
      <c r="AL49" s="153"/>
    </row>
    <row r="50" spans="1:39" ht="12.75">
      <c r="A50" s="5"/>
      <c r="B50" s="17"/>
      <c r="C50" s="21" t="s">
        <v>26</v>
      </c>
      <c r="D50" s="5"/>
      <c r="E50" s="5"/>
      <c r="F50" s="19"/>
      <c r="G50" s="21" t="s">
        <v>169</v>
      </c>
      <c r="H50" s="3"/>
      <c r="I50" s="3"/>
      <c r="J50" s="3"/>
      <c r="K50" s="3"/>
      <c r="L50" s="3"/>
      <c r="M50" s="3"/>
      <c r="N50" s="3"/>
      <c r="O50" s="3"/>
      <c r="P50" s="3"/>
      <c r="Q50" s="12"/>
      <c r="R50" s="1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6"/>
      <c r="AE50" s="6"/>
      <c r="AF50" s="160"/>
      <c r="AM50"/>
    </row>
    <row r="51" spans="1:39" ht="6" customHeight="1">
      <c r="A51" s="5"/>
      <c r="B51" s="17"/>
      <c r="C51" s="5"/>
      <c r="D51" s="5"/>
      <c r="E51" s="5"/>
      <c r="F51" s="19"/>
      <c r="G51" s="38"/>
      <c r="H51" s="3"/>
      <c r="I51" s="3"/>
      <c r="J51" s="3"/>
      <c r="K51" s="3"/>
      <c r="L51" s="3"/>
      <c r="M51" s="3"/>
      <c r="N51" s="3"/>
      <c r="O51" s="3"/>
      <c r="P51" s="3"/>
      <c r="Q51" s="12"/>
      <c r="R51" s="1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6"/>
      <c r="AE51" s="6"/>
      <c r="AF51" s="160"/>
      <c r="AM51"/>
    </row>
    <row r="52" spans="1:39" ht="6" customHeight="1">
      <c r="A52" s="5"/>
      <c r="B52" s="17"/>
      <c r="C52" s="5"/>
      <c r="D52" s="5"/>
      <c r="E52" s="5"/>
      <c r="F52" s="19"/>
      <c r="G52" s="38"/>
      <c r="H52" s="3"/>
      <c r="I52" s="3"/>
      <c r="J52" s="3"/>
      <c r="K52" s="3"/>
      <c r="L52" s="3"/>
      <c r="M52" s="3"/>
      <c r="N52" s="3"/>
      <c r="O52" s="3"/>
      <c r="P52" s="3"/>
      <c r="Q52" s="12"/>
      <c r="R52" s="1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6"/>
      <c r="AE52" s="6"/>
      <c r="AF52" s="160"/>
      <c r="AM52"/>
    </row>
    <row r="53" spans="1:39" ht="6" customHeight="1">
      <c r="A53" s="5"/>
      <c r="B53" s="17"/>
      <c r="C53" s="5"/>
      <c r="D53" s="5"/>
      <c r="E53" s="5"/>
      <c r="F53" s="19"/>
      <c r="G53" s="38"/>
      <c r="H53" s="3"/>
      <c r="I53" s="3"/>
      <c r="J53" s="3"/>
      <c r="K53" s="3"/>
      <c r="L53" s="3"/>
      <c r="M53" s="3"/>
      <c r="N53" s="3"/>
      <c r="O53" s="3"/>
      <c r="P53" s="3"/>
      <c r="Q53" s="12"/>
      <c r="R53" s="1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6"/>
      <c r="AE53" s="6"/>
      <c r="AF53" s="160"/>
      <c r="AM53"/>
    </row>
    <row r="54" spans="1:39" ht="12.75">
      <c r="A54" s="5"/>
      <c r="B54" s="17"/>
      <c r="C54" s="21" t="s">
        <v>27</v>
      </c>
      <c r="D54" s="5"/>
      <c r="E54" s="5"/>
      <c r="F54" s="19"/>
      <c r="G54" s="21" t="s">
        <v>171</v>
      </c>
      <c r="H54" s="3"/>
      <c r="I54" s="3"/>
      <c r="J54" s="3"/>
      <c r="K54" s="3"/>
      <c r="L54" s="3"/>
      <c r="M54" s="3"/>
      <c r="N54" s="3"/>
      <c r="O54" s="3"/>
      <c r="P54" s="3"/>
      <c r="Q54" s="12"/>
      <c r="R54" s="1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6"/>
      <c r="AE54" s="6"/>
      <c r="AF54" s="160"/>
      <c r="AM54"/>
    </row>
  </sheetData>
  <sheetProtection/>
  <mergeCells count="23">
    <mergeCell ref="A40:AF40"/>
    <mergeCell ref="A24:AF24"/>
    <mergeCell ref="A25:AE25"/>
    <mergeCell ref="A41:AE41"/>
    <mergeCell ref="A10:C10"/>
    <mergeCell ref="U8:AE8"/>
    <mergeCell ref="U9:AE9"/>
    <mergeCell ref="A18:AD18"/>
    <mergeCell ref="A22:C22"/>
    <mergeCell ref="Y22:AC22"/>
    <mergeCell ref="A1:AF1"/>
    <mergeCell ref="A2:AF2"/>
    <mergeCell ref="A3:AF3"/>
    <mergeCell ref="A4:AF4"/>
    <mergeCell ref="A5:AF5"/>
    <mergeCell ref="A6:AE6"/>
    <mergeCell ref="Y23:AC23"/>
    <mergeCell ref="A12:AD12"/>
    <mergeCell ref="A13:AD13"/>
    <mergeCell ref="A14:AB14"/>
    <mergeCell ref="A15:AB15"/>
    <mergeCell ref="A16:AD16"/>
    <mergeCell ref="A17:AD17"/>
  </mergeCells>
  <printOptions/>
  <pageMargins left="0.24" right="0" top="0.41" bottom="0.43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70"/>
  <sheetViews>
    <sheetView zoomScale="90" zoomScaleNormal="90" zoomScalePageLayoutView="0" workbookViewId="0" topLeftCell="A33">
      <selection activeCell="A18" sqref="A18:AD18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26.57421875" style="0" customWidth="1"/>
    <col min="4" max="4" width="7.00390625" style="0" customWidth="1"/>
    <col min="5" max="5" width="7.28125" style="0" customWidth="1"/>
    <col min="6" max="6" width="0.13671875" style="18" hidden="1" customWidth="1"/>
    <col min="7" max="7" width="25.28125" style="0" customWidth="1"/>
    <col min="8" max="8" width="10.140625" style="0" hidden="1" customWidth="1"/>
    <col min="9" max="9" width="12.00390625" style="0" customWidth="1"/>
    <col min="10" max="10" width="5.421875" style="0" customWidth="1"/>
    <col min="11" max="11" width="9.140625" style="0" hidden="1" customWidth="1"/>
    <col min="12" max="12" width="7.7109375" style="0" hidden="1" customWidth="1"/>
    <col min="13" max="13" width="8.28125" style="0" customWidth="1"/>
    <col min="14" max="14" width="5.140625" style="0" customWidth="1"/>
    <col min="15" max="15" width="8.421875" style="0" hidden="1" customWidth="1"/>
    <col min="16" max="16" width="8.7109375" style="0" hidden="1" customWidth="1"/>
    <col min="17" max="17" width="10.140625" style="0" customWidth="1"/>
    <col min="18" max="18" width="4.28125" style="0" customWidth="1"/>
    <col min="19" max="19" width="5.7109375" style="0" hidden="1" customWidth="1"/>
    <col min="20" max="20" width="8.140625" style="0" hidden="1" customWidth="1"/>
    <col min="21" max="21" width="8.0039062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0.140625" style="0" customWidth="1"/>
    <col min="26" max="26" width="4.28125" style="0" customWidth="1"/>
    <col min="27" max="27" width="3.421875" style="0" hidden="1" customWidth="1"/>
    <col min="28" max="28" width="11.00390625" style="0" customWidth="1"/>
    <col min="29" max="29" width="9.8515625" style="0" customWidth="1"/>
    <col min="30" max="30" width="9.7109375" style="0" customWidth="1"/>
    <col min="31" max="31" width="9.57421875" style="0" hidden="1" customWidth="1"/>
    <col min="32" max="32" width="0" style="160" hidden="1" customWidth="1"/>
  </cols>
  <sheetData>
    <row r="1" spans="1:31" ht="12.75" hidden="1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12.75" hidden="1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</row>
    <row r="3" spans="1:31" ht="12.75" hidden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</row>
    <row r="4" spans="1:31" ht="12.75" hidden="1">
      <c r="A4" s="236" t="s">
        <v>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</row>
    <row r="5" spans="1:31" ht="12.75" hidden="1">
      <c r="A5" s="236" t="s">
        <v>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</row>
    <row r="6" spans="1:30" ht="18" hidden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0" ht="18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3.5" customHeight="1" hidden="1">
      <c r="A8" s="22" t="s">
        <v>31</v>
      </c>
      <c r="B8" s="22"/>
      <c r="C8" s="22"/>
      <c r="D8" s="15"/>
      <c r="E8" s="15"/>
      <c r="F8" s="20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1"/>
      <c r="S8" s="11"/>
      <c r="T8" s="11"/>
      <c r="U8" s="239" t="s">
        <v>40</v>
      </c>
      <c r="V8" s="239"/>
      <c r="W8" s="239"/>
      <c r="X8" s="239"/>
      <c r="Y8" s="239"/>
      <c r="Z8" s="239"/>
      <c r="AA8" s="239"/>
      <c r="AB8" s="239"/>
      <c r="AC8" s="239"/>
      <c r="AD8" s="239"/>
    </row>
    <row r="9" spans="1:30" ht="12.75" hidden="1">
      <c r="A9" s="21"/>
      <c r="B9" s="21"/>
      <c r="C9" s="21"/>
      <c r="D9" s="22"/>
      <c r="E9" s="22"/>
      <c r="F9" s="20"/>
      <c r="G9" s="22"/>
      <c r="H9" s="22"/>
      <c r="I9" s="22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39"/>
      <c r="V9" s="239"/>
      <c r="W9" s="239"/>
      <c r="X9" s="239"/>
      <c r="Y9" s="239"/>
      <c r="Z9" s="239"/>
      <c r="AA9" s="239"/>
      <c r="AB9" s="239"/>
      <c r="AC9" s="239"/>
      <c r="AD9" s="239"/>
    </row>
    <row r="10" spans="1:30" ht="12.75" hidden="1">
      <c r="A10" s="239"/>
      <c r="B10" s="239"/>
      <c r="C10" s="239"/>
      <c r="D10" s="22"/>
      <c r="E10" s="22"/>
      <c r="F10" s="11"/>
      <c r="G10" s="11"/>
      <c r="H10" s="11"/>
      <c r="I10" s="22"/>
      <c r="J10" s="22"/>
      <c r="K10" s="22"/>
      <c r="L10" s="22"/>
      <c r="M10" s="22"/>
      <c r="N10" s="8"/>
      <c r="O10" s="8"/>
      <c r="P10" s="8"/>
      <c r="Q10" s="8"/>
      <c r="R10" s="8"/>
      <c r="S10" s="23"/>
      <c r="T10" s="23"/>
      <c r="U10" s="21" t="s">
        <v>16</v>
      </c>
      <c r="V10" s="21"/>
      <c r="W10" s="21"/>
      <c r="X10" s="21"/>
      <c r="Y10" s="21"/>
      <c r="Z10" s="21"/>
      <c r="AA10" s="11"/>
      <c r="AB10" s="11"/>
      <c r="AC10" s="40" t="s">
        <v>46</v>
      </c>
      <c r="AD10" s="21"/>
    </row>
    <row r="11" spans="1:30" ht="12.75" hidden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1" t="s">
        <v>29</v>
      </c>
      <c r="V11" s="21"/>
      <c r="W11" s="21"/>
      <c r="X11" s="21"/>
      <c r="Y11" s="21"/>
      <c r="Z11" s="21"/>
      <c r="AA11" s="11"/>
      <c r="AB11" s="11"/>
      <c r="AC11" s="40" t="s">
        <v>45</v>
      </c>
      <c r="AD11" s="21"/>
    </row>
    <row r="12" spans="1:30" ht="18">
      <c r="A12" s="235" t="s">
        <v>168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</row>
    <row r="13" spans="1:30" ht="18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</row>
    <row r="14" spans="1:28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1:28" ht="12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30" ht="20.25">
      <c r="A16" s="237" t="s">
        <v>226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</row>
    <row r="17" spans="1:30" ht="20.25">
      <c r="A17" s="237" t="s">
        <v>170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</row>
    <row r="18" spans="1:30" ht="20.25">
      <c r="A18" s="237" t="s">
        <v>158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</row>
    <row r="19" spans="1:28" ht="1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9"/>
      <c r="AB19" s="36"/>
    </row>
    <row r="20" spans="1:31" ht="13.5" customHeight="1">
      <c r="A20" s="22" t="s">
        <v>159</v>
      </c>
      <c r="B20" s="22"/>
      <c r="C20" s="22"/>
      <c r="D20" s="15"/>
      <c r="E20" s="15"/>
      <c r="F20" s="20"/>
      <c r="G20" s="15"/>
      <c r="H20" s="15"/>
      <c r="I20" s="15"/>
      <c r="J20" s="15"/>
      <c r="K20" s="15"/>
      <c r="L20" s="15"/>
      <c r="M20" s="11"/>
      <c r="N20" s="11"/>
      <c r="O20" s="11"/>
      <c r="P20" s="11"/>
      <c r="Q20" s="11"/>
      <c r="R20" s="11"/>
      <c r="S20" s="11"/>
      <c r="T20" s="11"/>
      <c r="U20" s="22"/>
      <c r="V20" s="22"/>
      <c r="W20" s="22"/>
      <c r="X20" s="22"/>
      <c r="Y20" s="22" t="s">
        <v>160</v>
      </c>
      <c r="Z20" s="22"/>
      <c r="AA20" s="22"/>
      <c r="AB20" s="22"/>
      <c r="AC20" s="22"/>
      <c r="AD20" s="22"/>
      <c r="AE20" s="22"/>
    </row>
    <row r="21" spans="1:33" ht="12.75">
      <c r="A21" s="21"/>
      <c r="B21" s="21"/>
      <c r="C21" s="21"/>
      <c r="D21" s="22"/>
      <c r="E21" s="22"/>
      <c r="F21" s="20"/>
      <c r="G21" s="22"/>
      <c r="H21" s="22"/>
      <c r="I21" s="22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  <c r="U21" s="22"/>
      <c r="V21" s="22"/>
      <c r="W21" s="22"/>
      <c r="X21" s="22"/>
      <c r="Y21" s="22"/>
      <c r="Z21" s="50"/>
      <c r="AA21" s="22"/>
      <c r="AB21" s="22"/>
      <c r="AC21" s="22"/>
      <c r="AD21" s="22"/>
      <c r="AE21" s="22"/>
      <c r="AG21" s="22"/>
    </row>
    <row r="22" spans="1:33" ht="12.75">
      <c r="A22" s="239"/>
      <c r="B22" s="239"/>
      <c r="C22" s="239"/>
      <c r="D22" s="22"/>
      <c r="E22" s="22"/>
      <c r="F22" s="11"/>
      <c r="G22" s="11"/>
      <c r="H22" s="11"/>
      <c r="I22" s="22"/>
      <c r="J22" s="22"/>
      <c r="K22" s="22"/>
      <c r="L22" s="22"/>
      <c r="M22" s="22"/>
      <c r="N22" s="8"/>
      <c r="O22" s="8"/>
      <c r="P22" s="8"/>
      <c r="Q22" s="8"/>
      <c r="R22" s="8"/>
      <c r="S22" s="23"/>
      <c r="T22" s="23"/>
      <c r="U22" s="21"/>
      <c r="V22" s="21"/>
      <c r="W22" s="21"/>
      <c r="X22" s="21"/>
      <c r="Y22" s="22" t="s">
        <v>16</v>
      </c>
      <c r="Z22" s="22"/>
      <c r="AA22" s="22"/>
      <c r="AB22" s="22"/>
      <c r="AC22" s="202">
        <v>-5</v>
      </c>
      <c r="AD22" s="201" t="s">
        <v>220</v>
      </c>
      <c r="AE22" s="201" t="s">
        <v>220</v>
      </c>
      <c r="AG22" s="22"/>
    </row>
    <row r="23" spans="1:31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1"/>
      <c r="V23" s="40"/>
      <c r="W23" s="21"/>
      <c r="X23" s="21"/>
      <c r="Y23" s="22" t="s">
        <v>29</v>
      </c>
      <c r="Z23" s="22"/>
      <c r="AA23" s="22"/>
      <c r="AB23" s="22"/>
      <c r="AC23" s="202">
        <v>-5</v>
      </c>
      <c r="AD23" s="201" t="s">
        <v>220</v>
      </c>
      <c r="AE23" s="201" t="s">
        <v>220</v>
      </c>
    </row>
    <row r="24" spans="1:30" ht="17.25" customHeight="1">
      <c r="A24" s="238" t="s">
        <v>100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</row>
    <row r="25" spans="1:30" ht="18">
      <c r="A25" s="21" t="s">
        <v>211</v>
      </c>
      <c r="B25" s="21"/>
      <c r="C25" s="21"/>
      <c r="D25" s="21"/>
      <c r="E25" s="21"/>
      <c r="F25" s="21"/>
      <c r="G25" s="21"/>
      <c r="H25" s="21"/>
      <c r="I25" s="21"/>
      <c r="J25" s="3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2" s="13" customFormat="1" ht="26.25" customHeight="1">
      <c r="A26" s="169" t="s">
        <v>23</v>
      </c>
      <c r="B26" s="169" t="s">
        <v>24</v>
      </c>
      <c r="C26" s="180" t="s">
        <v>0</v>
      </c>
      <c r="D26" s="180" t="s">
        <v>25</v>
      </c>
      <c r="E26" s="180" t="s">
        <v>17</v>
      </c>
      <c r="F26" s="169" t="s">
        <v>18</v>
      </c>
      <c r="G26" s="169" t="s">
        <v>236</v>
      </c>
      <c r="H26" s="205" t="s">
        <v>19</v>
      </c>
      <c r="I26" s="169" t="s">
        <v>3</v>
      </c>
      <c r="J26" s="180" t="s">
        <v>11</v>
      </c>
      <c r="K26" s="180" t="s">
        <v>9</v>
      </c>
      <c r="L26" s="168" t="s">
        <v>1</v>
      </c>
      <c r="M26" s="180" t="s">
        <v>1</v>
      </c>
      <c r="N26" s="180" t="s">
        <v>11</v>
      </c>
      <c r="O26" s="180"/>
      <c r="P26" s="180"/>
      <c r="Q26" s="169" t="s">
        <v>21</v>
      </c>
      <c r="R26" s="180" t="s">
        <v>11</v>
      </c>
      <c r="S26" s="180" t="s">
        <v>10</v>
      </c>
      <c r="T26" s="180"/>
      <c r="U26" s="180" t="s">
        <v>2</v>
      </c>
      <c r="V26" s="180" t="s">
        <v>11</v>
      </c>
      <c r="W26" s="169"/>
      <c r="X26" s="169"/>
      <c r="Y26" s="169" t="s">
        <v>102</v>
      </c>
      <c r="Z26" s="169" t="s">
        <v>11</v>
      </c>
      <c r="AA26" s="205" t="s">
        <v>12</v>
      </c>
      <c r="AB26" s="169" t="s">
        <v>12</v>
      </c>
      <c r="AC26" s="169" t="s">
        <v>14</v>
      </c>
      <c r="AD26" s="169" t="s">
        <v>22</v>
      </c>
      <c r="AE26" s="44" t="s">
        <v>33</v>
      </c>
      <c r="AF26" s="204"/>
    </row>
    <row r="27" spans="1:32" s="91" customFormat="1" ht="12.75">
      <c r="A27" s="220">
        <v>1</v>
      </c>
      <c r="B27" s="144">
        <v>107</v>
      </c>
      <c r="C27" s="123" t="s">
        <v>126</v>
      </c>
      <c r="D27" s="135">
        <v>2005</v>
      </c>
      <c r="E27" s="135" t="s">
        <v>98</v>
      </c>
      <c r="F27" s="101">
        <v>0</v>
      </c>
      <c r="G27" s="135" t="s">
        <v>38</v>
      </c>
      <c r="H27" s="127">
        <f>IF(Финишки!$B$4=0," ",VLOOKUP(B27,Финишки!$A$4:$B$500,2,FALSE))</f>
        <v>0.006516203703703704</v>
      </c>
      <c r="I27" s="174">
        <f aca="true" t="shared" si="0" ref="I27:I37">H27-F27</f>
        <v>0.006516203703703704</v>
      </c>
      <c r="J27" s="175">
        <v>2</v>
      </c>
      <c r="K27" s="174">
        <f>IF(Финишки!$E$4=0," ",VLOOKUP(B27,Финишки!$D$4:$E$500,2,FALSE))</f>
        <v>0.006967592592592592</v>
      </c>
      <c r="L27" s="174">
        <f aca="true" t="shared" si="1" ref="L27:L37">K27-F27</f>
        <v>0.006967592592592592</v>
      </c>
      <c r="M27" s="174">
        <f aca="true" t="shared" si="2" ref="M27:M37">IF(L27=" "," ",L27-I27)</f>
        <v>0.0004513888888888883</v>
      </c>
      <c r="N27" s="175">
        <v>4</v>
      </c>
      <c r="O27" s="174">
        <f>IF(Финишки!$H$4=0," ",VLOOKUP(B27,Финишки!$G$4:$H$500,2,FALSE))</f>
        <v>0.01644675925925926</v>
      </c>
      <c r="P27" s="174">
        <f aca="true" t="shared" si="3" ref="P27:P37">O27-F27</f>
        <v>0.01644675925925926</v>
      </c>
      <c r="Q27" s="125">
        <f aca="true" t="shared" si="4" ref="Q27:Q37">IF(P27=" "," ",P27-L27)</f>
        <v>0.00947916666666667</v>
      </c>
      <c r="R27" s="175">
        <v>1</v>
      </c>
      <c r="S27" s="174">
        <f>IF(Финишки!$K$4=0," ",VLOOKUP(B27,Финишки!$J$4:$K$500,2,FALSE))</f>
        <v>0.01832175925925926</v>
      </c>
      <c r="T27" s="174">
        <f aca="true" t="shared" si="5" ref="T27:T37">S27-F27</f>
        <v>0.01832175925925926</v>
      </c>
      <c r="U27" s="174">
        <f aca="true" t="shared" si="6" ref="U27:U37">IF(T27=" "," ",T27-P27)</f>
        <v>0.0018749999999999982</v>
      </c>
      <c r="V27" s="175">
        <v>11</v>
      </c>
      <c r="W27" s="177">
        <f>IF(Финишки!$M$4=0," ",VLOOKUP(B27,Финишки!$M$4:$N$500,2,FALSE))</f>
        <v>0.02576388888888889</v>
      </c>
      <c r="X27" s="177">
        <f aca="true" t="shared" si="7" ref="X27:X37">W27-F27</f>
        <v>0.02576388888888889</v>
      </c>
      <c r="Y27" s="174">
        <f aca="true" t="shared" si="8" ref="Y27:Y37">IF(X27=" "," ",X27-T27)</f>
        <v>0.007442129629629632</v>
      </c>
      <c r="Z27" s="175">
        <v>1</v>
      </c>
      <c r="AA27" s="102">
        <f>IF(Финишки!$M$4=0," ",VLOOKUP(B27,Финишки!$M$4:$N$500,2,FALSE))</f>
        <v>0.02576388888888889</v>
      </c>
      <c r="AB27" s="173">
        <f aca="true" t="shared" si="9" ref="AB27:AB37">AA27-F27</f>
        <v>0.02576388888888889</v>
      </c>
      <c r="AC27" s="178">
        <v>0</v>
      </c>
      <c r="AD27" s="103" t="s">
        <v>225</v>
      </c>
      <c r="AE27" s="122"/>
      <c r="AF27" s="162">
        <f>MIN(AB27:AB37)</f>
        <v>0.02576388888888889</v>
      </c>
    </row>
    <row r="28" spans="1:32" s="91" customFormat="1" ht="12.75">
      <c r="A28" s="220">
        <v>2</v>
      </c>
      <c r="B28" s="144">
        <v>105</v>
      </c>
      <c r="C28" s="126" t="s">
        <v>125</v>
      </c>
      <c r="D28" s="100">
        <v>2005</v>
      </c>
      <c r="E28" s="103" t="s">
        <v>82</v>
      </c>
      <c r="F28" s="101">
        <v>0</v>
      </c>
      <c r="G28" s="103" t="s">
        <v>38</v>
      </c>
      <c r="H28" s="127">
        <f>IF(Финишки!$B$4=0," ",VLOOKUP(B28,Финишки!$A$4:$B$500,2,FALSE))</f>
        <v>0.00650462962962963</v>
      </c>
      <c r="I28" s="174">
        <f t="shared" si="0"/>
        <v>0.00650462962962963</v>
      </c>
      <c r="J28" s="175">
        <v>1</v>
      </c>
      <c r="K28" s="174">
        <f>IF(Финишки!$E$4=0," ",VLOOKUP(B28,Финишки!$D$4:$E$500,2,FALSE))</f>
        <v>0.006979166666666667</v>
      </c>
      <c r="L28" s="174">
        <f t="shared" si="1"/>
        <v>0.006979166666666667</v>
      </c>
      <c r="M28" s="174">
        <f t="shared" si="2"/>
        <v>0.0004745370370370372</v>
      </c>
      <c r="N28" s="175">
        <v>8</v>
      </c>
      <c r="O28" s="174">
        <f>IF(Финишки!$H$4=0," ",VLOOKUP(B28,Финишки!$G$4:$H$500,2,FALSE))</f>
        <v>0.016493055555555556</v>
      </c>
      <c r="P28" s="174">
        <f t="shared" si="3"/>
        <v>0.016493055555555556</v>
      </c>
      <c r="Q28" s="125">
        <f t="shared" si="4"/>
        <v>0.009513888888888888</v>
      </c>
      <c r="R28" s="175">
        <v>2</v>
      </c>
      <c r="S28" s="174">
        <f>IF(Финишки!$K$4=0," ",VLOOKUP(B28,Финишки!$J$4:$K$500,2,FALSE))</f>
        <v>0.017488425925925925</v>
      </c>
      <c r="T28" s="174">
        <f t="shared" si="5"/>
        <v>0.017488425925925925</v>
      </c>
      <c r="U28" s="174">
        <f t="shared" si="6"/>
        <v>0.0009953703703703687</v>
      </c>
      <c r="V28" s="175">
        <v>3</v>
      </c>
      <c r="W28" s="177">
        <f>IF(Финишки!$M$4=0," ",VLOOKUP(B28,Финишки!$M$4:$N$500,2,FALSE))</f>
        <v>0.02684027777777778</v>
      </c>
      <c r="X28" s="177">
        <f t="shared" si="7"/>
        <v>0.02684027777777778</v>
      </c>
      <c r="Y28" s="174">
        <f t="shared" si="8"/>
        <v>0.009351851851851854</v>
      </c>
      <c r="Z28" s="175">
        <v>6</v>
      </c>
      <c r="AA28" s="102">
        <f>IF(Финишки!$M$4=0," ",VLOOKUP(B28,Финишки!$M$4:$N$500,2,FALSE))</f>
        <v>0.02684027777777778</v>
      </c>
      <c r="AB28" s="173">
        <f t="shared" si="9"/>
        <v>0.02684027777777778</v>
      </c>
      <c r="AC28" s="178">
        <f>AB28-AB27</f>
        <v>0.0010763888888888871</v>
      </c>
      <c r="AD28" s="103" t="s">
        <v>225</v>
      </c>
      <c r="AE28" s="122"/>
      <c r="AF28" s="160"/>
    </row>
    <row r="29" spans="1:32" s="91" customFormat="1" ht="12.75">
      <c r="A29" s="220">
        <v>3</v>
      </c>
      <c r="B29" s="144">
        <v>108</v>
      </c>
      <c r="C29" s="123" t="s">
        <v>128</v>
      </c>
      <c r="D29" s="135">
        <v>2006</v>
      </c>
      <c r="E29" s="135" t="s">
        <v>54</v>
      </c>
      <c r="F29" s="101">
        <v>0</v>
      </c>
      <c r="G29" s="135" t="s">
        <v>38</v>
      </c>
      <c r="H29" s="127">
        <f>IF(Финишки!$B$4=0," ",VLOOKUP(B29,Финишки!$A$4:$B$500,2,FALSE))</f>
        <v>0.007129629629629631</v>
      </c>
      <c r="I29" s="174">
        <f t="shared" si="0"/>
        <v>0.007129629629629631</v>
      </c>
      <c r="J29" s="175">
        <v>6</v>
      </c>
      <c r="K29" s="174">
        <f>IF(Финишки!$E$4=0," ",VLOOKUP(B29,Финишки!$D$4:$E$500,2,FALSE))</f>
        <v>0.007743055555555556</v>
      </c>
      <c r="L29" s="174">
        <f t="shared" si="1"/>
        <v>0.007743055555555556</v>
      </c>
      <c r="M29" s="174">
        <f t="shared" si="2"/>
        <v>0.0006134259259259253</v>
      </c>
      <c r="N29" s="175">
        <v>11</v>
      </c>
      <c r="O29" s="174">
        <f>IF(Финишки!$H$4=0," ",VLOOKUP(B29,Финишки!$G$4:$H$500,2,FALSE))</f>
        <v>0.01798611111111111</v>
      </c>
      <c r="P29" s="174">
        <f t="shared" si="3"/>
        <v>0.01798611111111111</v>
      </c>
      <c r="Q29" s="125">
        <f t="shared" si="4"/>
        <v>0.010243055555555554</v>
      </c>
      <c r="R29" s="175">
        <v>4</v>
      </c>
      <c r="S29" s="174">
        <f>IF(Финишки!$K$4=0," ",VLOOKUP(B29,Финишки!$J$4:$K$500,2,FALSE))</f>
        <v>0.019282407407407408</v>
      </c>
      <c r="T29" s="174">
        <f t="shared" si="5"/>
        <v>0.019282407407407408</v>
      </c>
      <c r="U29" s="174">
        <f t="shared" si="6"/>
        <v>0.0012962962962962989</v>
      </c>
      <c r="V29" s="175">
        <v>6</v>
      </c>
      <c r="W29" s="177">
        <f>IF(Финишки!$M$4=0," ",VLOOKUP(B29,Финишки!$M$4:$N$500,2,FALSE))</f>
        <v>0.027314814814814816</v>
      </c>
      <c r="X29" s="177">
        <f t="shared" si="7"/>
        <v>0.027314814814814816</v>
      </c>
      <c r="Y29" s="174">
        <f t="shared" si="8"/>
        <v>0.008032407407407408</v>
      </c>
      <c r="Z29" s="175">
        <v>2</v>
      </c>
      <c r="AA29" s="102">
        <f>IF(Финишки!$M$4=0," ",VLOOKUP(B29,Финишки!$M$4:$N$500,2,FALSE))</f>
        <v>0.027314814814814816</v>
      </c>
      <c r="AB29" s="173">
        <f t="shared" si="9"/>
        <v>0.027314814814814816</v>
      </c>
      <c r="AC29" s="178">
        <f>AB29-AB27</f>
        <v>0.0015509259259259243</v>
      </c>
      <c r="AD29" s="103" t="s">
        <v>225</v>
      </c>
      <c r="AE29" s="122"/>
      <c r="AF29" s="160"/>
    </row>
    <row r="30" spans="1:32" s="91" customFormat="1" ht="12.75" customHeight="1">
      <c r="A30" s="103">
        <v>4</v>
      </c>
      <c r="B30" s="144">
        <v>109</v>
      </c>
      <c r="C30" s="123" t="s">
        <v>69</v>
      </c>
      <c r="D30" s="135">
        <v>2006</v>
      </c>
      <c r="E30" s="135" t="s">
        <v>98</v>
      </c>
      <c r="F30" s="101">
        <v>0</v>
      </c>
      <c r="G30" s="135" t="s">
        <v>38</v>
      </c>
      <c r="H30" s="127">
        <f>IF(Финишки!$B$4=0," ",VLOOKUP(B30,Финишки!$A$4:$B$500,2,FALSE))</f>
        <v>0.007083333333333333</v>
      </c>
      <c r="I30" s="174">
        <f t="shared" si="0"/>
        <v>0.007083333333333333</v>
      </c>
      <c r="J30" s="175">
        <v>5</v>
      </c>
      <c r="K30" s="174">
        <f>IF(Финишки!$E$4=0," ",VLOOKUP(B30,Финишки!$D$4:$E$500,2,FALSE))</f>
        <v>0.00755787037037037</v>
      </c>
      <c r="L30" s="174">
        <f t="shared" si="1"/>
        <v>0.00755787037037037</v>
      </c>
      <c r="M30" s="174">
        <f t="shared" si="2"/>
        <v>0.0004745370370370372</v>
      </c>
      <c r="N30" s="175">
        <v>9</v>
      </c>
      <c r="O30" s="174">
        <f>IF(Финишки!$H$4=0," ",VLOOKUP(B30,Финишки!$G$4:$H$500,2,FALSE))</f>
        <v>0.017766203703703704</v>
      </c>
      <c r="P30" s="174">
        <f t="shared" si="3"/>
        <v>0.017766203703703704</v>
      </c>
      <c r="Q30" s="125">
        <f t="shared" si="4"/>
        <v>0.010208333333333333</v>
      </c>
      <c r="R30" s="175">
        <v>3</v>
      </c>
      <c r="S30" s="174">
        <f>IF(Финишки!$K$4=0," ",VLOOKUP(B30,Финишки!$J$4:$K$500,2,FALSE))</f>
        <v>0.018472222222222223</v>
      </c>
      <c r="T30" s="174">
        <f t="shared" si="5"/>
        <v>0.018472222222222223</v>
      </c>
      <c r="U30" s="174">
        <f t="shared" si="6"/>
        <v>0.000706018518518519</v>
      </c>
      <c r="V30" s="175">
        <v>1</v>
      </c>
      <c r="W30" s="177">
        <f>IF(Финишки!$M$4=0," ",VLOOKUP(B30,Финишки!$M$4:$N$500,2,FALSE))</f>
        <v>0.027893518518518515</v>
      </c>
      <c r="X30" s="177">
        <f t="shared" si="7"/>
        <v>0.027893518518518515</v>
      </c>
      <c r="Y30" s="174">
        <f t="shared" si="8"/>
        <v>0.009421296296296292</v>
      </c>
      <c r="Z30" s="175">
        <v>7</v>
      </c>
      <c r="AA30" s="102">
        <f>IF(Финишки!$M$4=0," ",VLOOKUP(B30,Финишки!$M$4:$N$500,2,FALSE))</f>
        <v>0.027893518518518515</v>
      </c>
      <c r="AB30" s="173">
        <f t="shared" si="9"/>
        <v>0.027893518518518515</v>
      </c>
      <c r="AC30" s="178">
        <f>AB30-AB27</f>
        <v>0.0021296296296296237</v>
      </c>
      <c r="AD30" s="103" t="s">
        <v>248</v>
      </c>
      <c r="AE30" s="122"/>
      <c r="AF30" s="160"/>
    </row>
    <row r="31" spans="1:32" s="91" customFormat="1" ht="12.75">
      <c r="A31" s="103">
        <v>5</v>
      </c>
      <c r="B31" s="144">
        <v>104</v>
      </c>
      <c r="C31" s="123" t="s">
        <v>124</v>
      </c>
      <c r="D31" s="136" t="s">
        <v>52</v>
      </c>
      <c r="E31" s="103" t="s">
        <v>98</v>
      </c>
      <c r="F31" s="101">
        <v>0</v>
      </c>
      <c r="G31" s="103" t="s">
        <v>38</v>
      </c>
      <c r="H31" s="127">
        <f>IF(Финишки!$B$4=0," ",VLOOKUP(B31,Финишки!$A$4:$B$500,2,FALSE))</f>
        <v>0.006793981481481482</v>
      </c>
      <c r="I31" s="174">
        <f t="shared" si="0"/>
        <v>0.006793981481481482</v>
      </c>
      <c r="J31" s="175">
        <v>3</v>
      </c>
      <c r="K31" s="174">
        <f>IF(Финишки!$E$4=0," ",VLOOKUP(B31,Финишки!$D$4:$E$500,2,FALSE))</f>
        <v>0.007245370370370371</v>
      </c>
      <c r="L31" s="174">
        <f t="shared" si="1"/>
        <v>0.007245370370370371</v>
      </c>
      <c r="M31" s="174">
        <f t="shared" si="2"/>
        <v>0.0004513888888888892</v>
      </c>
      <c r="N31" s="175">
        <v>5</v>
      </c>
      <c r="O31" s="174">
        <f>IF(Финишки!$H$4=0," ",VLOOKUP(B31,Финишки!$G$4:$H$500,2,FALSE))</f>
        <v>0.017708333333333333</v>
      </c>
      <c r="P31" s="174">
        <f t="shared" si="3"/>
        <v>0.017708333333333333</v>
      </c>
      <c r="Q31" s="125">
        <f t="shared" si="4"/>
        <v>0.010462962962962962</v>
      </c>
      <c r="R31" s="175">
        <v>6</v>
      </c>
      <c r="S31" s="174">
        <f>IF(Финишки!$K$4=0," ",VLOOKUP(B31,Финишки!$J$4:$K$500,2,FALSE))</f>
        <v>0.018900462962962963</v>
      </c>
      <c r="T31" s="174">
        <f t="shared" si="5"/>
        <v>0.018900462962962963</v>
      </c>
      <c r="U31" s="174">
        <f t="shared" si="6"/>
        <v>0.0011921296296296298</v>
      </c>
      <c r="V31" s="175">
        <v>5</v>
      </c>
      <c r="W31" s="177">
        <f>IF(Финишки!$M$4=0," ",VLOOKUP(B31,Финишки!$M$4:$N$500,2,FALSE))</f>
        <v>0.028125</v>
      </c>
      <c r="X31" s="177">
        <f t="shared" si="7"/>
        <v>0.028125</v>
      </c>
      <c r="Y31" s="174">
        <f t="shared" si="8"/>
        <v>0.009224537037037038</v>
      </c>
      <c r="Z31" s="175">
        <v>5</v>
      </c>
      <c r="AA31" s="102">
        <f>IF(Финишки!$M$4=0," ",VLOOKUP(B31,Финишки!$M$4:$N$500,2,FALSE))</f>
        <v>0.028125</v>
      </c>
      <c r="AB31" s="173">
        <f t="shared" si="9"/>
        <v>0.028125</v>
      </c>
      <c r="AC31" s="178">
        <f>AB31-AB27</f>
        <v>0.002361111111111109</v>
      </c>
      <c r="AD31" s="103" t="s">
        <v>248</v>
      </c>
      <c r="AE31" s="122"/>
      <c r="AF31" s="160"/>
    </row>
    <row r="32" spans="1:32" s="91" customFormat="1" ht="13.5" customHeight="1">
      <c r="A32" s="103">
        <v>6</v>
      </c>
      <c r="B32" s="144">
        <v>101</v>
      </c>
      <c r="C32" s="126" t="s">
        <v>212</v>
      </c>
      <c r="D32" s="100">
        <v>2005</v>
      </c>
      <c r="E32" s="103" t="s">
        <v>98</v>
      </c>
      <c r="F32" s="101">
        <v>0</v>
      </c>
      <c r="G32" s="103" t="s">
        <v>239</v>
      </c>
      <c r="H32" s="127">
        <f>IF(Финишки!$B$4=0," ",VLOOKUP(B32,Финишки!$A$4:$B$500,2,FALSE))</f>
        <v>0.008136574074074074</v>
      </c>
      <c r="I32" s="174">
        <f t="shared" si="0"/>
        <v>0.008136574074074074</v>
      </c>
      <c r="J32" s="175">
        <v>10</v>
      </c>
      <c r="K32" s="174">
        <f>IF(Финишки!$E$4=0," ",VLOOKUP(B32,Финишки!$D$4:$E$500,2,FALSE))</f>
        <v>0.008611111111111111</v>
      </c>
      <c r="L32" s="174">
        <f t="shared" si="1"/>
        <v>0.008611111111111111</v>
      </c>
      <c r="M32" s="174">
        <f t="shared" si="2"/>
        <v>0.0004745370370370372</v>
      </c>
      <c r="N32" s="175">
        <v>10</v>
      </c>
      <c r="O32" s="174">
        <f>IF(Финишки!$H$4=0," ",VLOOKUP(B32,Финишки!$G$4:$H$500,2,FALSE))</f>
        <v>0.019398148148148147</v>
      </c>
      <c r="P32" s="174">
        <f t="shared" si="3"/>
        <v>0.019398148148148147</v>
      </c>
      <c r="Q32" s="125">
        <f t="shared" si="4"/>
        <v>0.010787037037037036</v>
      </c>
      <c r="R32" s="175">
        <v>7</v>
      </c>
      <c r="S32" s="174">
        <f>IF(Финишки!$K$4=0," ",VLOOKUP(B32,Финишки!$J$4:$K$500,2,FALSE))</f>
        <v>0.02079861111111111</v>
      </c>
      <c r="T32" s="174">
        <f t="shared" si="5"/>
        <v>0.02079861111111111</v>
      </c>
      <c r="U32" s="174">
        <f t="shared" si="6"/>
        <v>0.0014004629629629645</v>
      </c>
      <c r="V32" s="175">
        <v>8</v>
      </c>
      <c r="W32" s="177">
        <f>IF(Финишки!$M$4=0," ",VLOOKUP(B32,Финишки!$M$4:$N$500,2,FALSE))</f>
        <v>0.030879629629629632</v>
      </c>
      <c r="X32" s="177">
        <f t="shared" si="7"/>
        <v>0.030879629629629632</v>
      </c>
      <c r="Y32" s="174">
        <f t="shared" si="8"/>
        <v>0.01008101851851852</v>
      </c>
      <c r="Z32" s="175">
        <v>8</v>
      </c>
      <c r="AA32" s="102">
        <f>IF(Финишки!$M$4=0," ",VLOOKUP(B32,Финишки!$M$4:$N$500,2,FALSE))</f>
        <v>0.030879629629629632</v>
      </c>
      <c r="AB32" s="173">
        <f t="shared" si="9"/>
        <v>0.030879629629629632</v>
      </c>
      <c r="AC32" s="178">
        <f>AB32-AB27</f>
        <v>0.00511574074074074</v>
      </c>
      <c r="AD32" s="103" t="s">
        <v>250</v>
      </c>
      <c r="AE32" s="122"/>
      <c r="AF32" s="160"/>
    </row>
    <row r="33" spans="1:32" s="91" customFormat="1" ht="12.75">
      <c r="A33" s="103">
        <v>7</v>
      </c>
      <c r="B33" s="144">
        <v>110</v>
      </c>
      <c r="C33" s="123" t="s">
        <v>129</v>
      </c>
      <c r="D33" s="135">
        <v>2006</v>
      </c>
      <c r="E33" s="135" t="s">
        <v>54</v>
      </c>
      <c r="F33" s="101">
        <v>0</v>
      </c>
      <c r="G33" s="135" t="s">
        <v>38</v>
      </c>
      <c r="H33" s="127">
        <f>IF(Финишки!$B$4=0," ",VLOOKUP(B33,Финишки!$A$4:$B$500,2,FALSE))</f>
        <v>0.007071759259259259</v>
      </c>
      <c r="I33" s="174">
        <f t="shared" si="0"/>
        <v>0.007071759259259259</v>
      </c>
      <c r="J33" s="175">
        <v>4</v>
      </c>
      <c r="K33" s="174">
        <f>IF(Финишки!$E$4=0," ",VLOOKUP(B33,Финишки!$D$4:$E$500,2,FALSE))</f>
        <v>0.007465277777777778</v>
      </c>
      <c r="L33" s="174">
        <f t="shared" si="1"/>
        <v>0.007465277777777778</v>
      </c>
      <c r="M33" s="174">
        <f t="shared" si="2"/>
        <v>0.00039351851851851874</v>
      </c>
      <c r="N33" s="175">
        <v>1</v>
      </c>
      <c r="O33" s="174">
        <f>IF(Финишки!$H$4=0," ",VLOOKUP(B33,Финишки!$G$4:$H$500,2,FALSE))</f>
        <v>0.01934027777777778</v>
      </c>
      <c r="P33" s="174">
        <f t="shared" si="3"/>
        <v>0.01934027777777778</v>
      </c>
      <c r="Q33" s="125">
        <f t="shared" si="4"/>
        <v>0.011875</v>
      </c>
      <c r="R33" s="175">
        <v>9</v>
      </c>
      <c r="S33" s="174">
        <f>IF(Финишки!$K$4=0," ",VLOOKUP(B33,Финишки!$J$4:$K$500,2,FALSE))</f>
        <v>0.02025462962962963</v>
      </c>
      <c r="T33" s="174">
        <f t="shared" si="5"/>
        <v>0.02025462962962963</v>
      </c>
      <c r="U33" s="174">
        <f t="shared" si="6"/>
        <v>0.0009143518518518502</v>
      </c>
      <c r="V33" s="175">
        <v>2</v>
      </c>
      <c r="W33" s="177">
        <f>IF(Финишки!$M$4=0," ",VLOOKUP(B33,Финишки!$M$4:$N$500,2,FALSE))</f>
        <v>0.031053240740740742</v>
      </c>
      <c r="X33" s="177">
        <f t="shared" si="7"/>
        <v>0.031053240740740742</v>
      </c>
      <c r="Y33" s="174">
        <f t="shared" si="8"/>
        <v>0.010798611111111113</v>
      </c>
      <c r="Z33" s="175">
        <v>9</v>
      </c>
      <c r="AA33" s="102">
        <f>IF(Финишки!$M$4=0," ",VLOOKUP(B33,Финишки!$M$4:$N$500,2,FALSE))</f>
        <v>0.031053240740740742</v>
      </c>
      <c r="AB33" s="173">
        <f t="shared" si="9"/>
        <v>0.031053240740740742</v>
      </c>
      <c r="AC33" s="178">
        <f>AB33-AB27</f>
        <v>0.005289351851851851</v>
      </c>
      <c r="AD33" s="103" t="s">
        <v>250</v>
      </c>
      <c r="AE33" s="122"/>
      <c r="AF33" s="160"/>
    </row>
    <row r="34" spans="1:32" s="91" customFormat="1" ht="12.75">
      <c r="A34" s="103">
        <v>8</v>
      </c>
      <c r="B34" s="144">
        <v>102</v>
      </c>
      <c r="C34" s="123" t="s">
        <v>103</v>
      </c>
      <c r="D34" s="135">
        <v>2006</v>
      </c>
      <c r="E34" s="135" t="s">
        <v>98</v>
      </c>
      <c r="F34" s="101">
        <v>0</v>
      </c>
      <c r="G34" s="103" t="s">
        <v>239</v>
      </c>
      <c r="H34" s="127">
        <f>IF(Финишки!$B$4=0," ",VLOOKUP(B34,Финишки!$A$4:$B$500,2,FALSE))</f>
        <v>0.008043981481481482</v>
      </c>
      <c r="I34" s="174">
        <f t="shared" si="0"/>
        <v>0.008043981481481482</v>
      </c>
      <c r="J34" s="175">
        <v>9</v>
      </c>
      <c r="K34" s="174">
        <f>IF(Финишки!$E$4=0," ",VLOOKUP(B34,Финишки!$D$4:$E$500,2,FALSE))</f>
        <v>0.008472222222222221</v>
      </c>
      <c r="L34" s="174">
        <f t="shared" si="1"/>
        <v>0.008472222222222221</v>
      </c>
      <c r="M34" s="174">
        <f t="shared" si="2"/>
        <v>0.00042824074074073945</v>
      </c>
      <c r="N34" s="175">
        <v>3</v>
      </c>
      <c r="O34" s="174">
        <f>IF(Финишки!$H$4=0," ",VLOOKUP(B34,Финишки!$G$4:$H$500,2,FALSE))</f>
        <v>0.021458333333333333</v>
      </c>
      <c r="P34" s="174">
        <f t="shared" si="3"/>
        <v>0.021458333333333333</v>
      </c>
      <c r="Q34" s="125">
        <f t="shared" si="4"/>
        <v>0.012986111111111111</v>
      </c>
      <c r="R34" s="175">
        <v>10</v>
      </c>
      <c r="S34" s="174">
        <f>IF(Финишки!$K$4=0," ",VLOOKUP(B34,Финишки!$J$4:$K$500,2,FALSE))</f>
        <v>0.02304398148148148</v>
      </c>
      <c r="T34" s="174">
        <f t="shared" si="5"/>
        <v>0.02304398148148148</v>
      </c>
      <c r="U34" s="174">
        <f t="shared" si="6"/>
        <v>0.0015856481481481485</v>
      </c>
      <c r="V34" s="175">
        <v>9</v>
      </c>
      <c r="W34" s="177">
        <f>IF(Финишки!$M$4=0," ",VLOOKUP(B34,Финишки!$M$4:$N$500,2,FALSE))</f>
        <v>0.031122685185185187</v>
      </c>
      <c r="X34" s="177">
        <f t="shared" si="7"/>
        <v>0.031122685185185187</v>
      </c>
      <c r="Y34" s="174">
        <f t="shared" si="8"/>
        <v>0.008078703703703706</v>
      </c>
      <c r="Z34" s="175">
        <v>3</v>
      </c>
      <c r="AA34" s="102">
        <f>IF(Финишки!$M$4=0," ",VLOOKUP(B34,Финишки!$M$4:$N$500,2,FALSE))</f>
        <v>0.031122685185185187</v>
      </c>
      <c r="AB34" s="173">
        <f t="shared" si="9"/>
        <v>0.031122685185185187</v>
      </c>
      <c r="AC34" s="178">
        <f>AB34-AB27</f>
        <v>0.0053587962962962955</v>
      </c>
      <c r="AD34" s="103" t="s">
        <v>250</v>
      </c>
      <c r="AE34" s="122"/>
      <c r="AF34" s="160"/>
    </row>
    <row r="35" spans="1:32" s="91" customFormat="1" ht="12.75">
      <c r="A35" s="103">
        <v>9</v>
      </c>
      <c r="B35" s="144">
        <v>106</v>
      </c>
      <c r="C35" s="123" t="s">
        <v>66</v>
      </c>
      <c r="D35" s="136" t="s">
        <v>52</v>
      </c>
      <c r="E35" s="128" t="s">
        <v>98</v>
      </c>
      <c r="F35" s="101">
        <v>0</v>
      </c>
      <c r="G35" s="103" t="s">
        <v>38</v>
      </c>
      <c r="H35" s="127">
        <f>IF(Финишки!$B$4=0," ",VLOOKUP(B35,Финишки!$A$4:$B$500,2,FALSE))</f>
        <v>0.007314814814814815</v>
      </c>
      <c r="I35" s="174">
        <f t="shared" si="0"/>
        <v>0.007314814814814815</v>
      </c>
      <c r="J35" s="175">
        <v>7</v>
      </c>
      <c r="K35" s="174">
        <f>IF(Финишки!$E$4=0," ",VLOOKUP(B35,Финишки!$D$4:$E$500,2,FALSE))</f>
        <v>0.007777777777777777</v>
      </c>
      <c r="L35" s="174">
        <f t="shared" si="1"/>
        <v>0.007777777777777777</v>
      </c>
      <c r="M35" s="174">
        <f t="shared" si="2"/>
        <v>0.0004629629629629619</v>
      </c>
      <c r="N35" s="175">
        <v>6</v>
      </c>
      <c r="O35" s="174">
        <f>IF(Финишки!$H$4=0," ",VLOOKUP(B35,Финишки!$G$4:$H$500,2,FALSE))</f>
        <v>0.01806712962962963</v>
      </c>
      <c r="P35" s="174">
        <f t="shared" si="3"/>
        <v>0.01806712962962963</v>
      </c>
      <c r="Q35" s="125">
        <f t="shared" si="4"/>
        <v>0.010289351851851855</v>
      </c>
      <c r="R35" s="175">
        <v>5</v>
      </c>
      <c r="S35" s="174">
        <f>IF(Финишки!$K$4=0," ",VLOOKUP(B35,Финишки!$J$4:$K$500,2,FALSE))</f>
        <v>0.019398148148148147</v>
      </c>
      <c r="T35" s="174">
        <f t="shared" si="5"/>
        <v>0.019398148148148147</v>
      </c>
      <c r="U35" s="174">
        <f t="shared" si="6"/>
        <v>0.001331018518518516</v>
      </c>
      <c r="V35" s="175">
        <v>7</v>
      </c>
      <c r="W35" s="177">
        <f>IF(Финишки!$M$4=0," ",VLOOKUP(B35,Финишки!$M$4:$N$500,2,FALSE))</f>
        <v>0.03234953703703704</v>
      </c>
      <c r="X35" s="177">
        <f t="shared" si="7"/>
        <v>0.03234953703703704</v>
      </c>
      <c r="Y35" s="174">
        <f t="shared" si="8"/>
        <v>0.01295138888888889</v>
      </c>
      <c r="Z35" s="175">
        <v>10</v>
      </c>
      <c r="AA35" s="102">
        <f>IF(Финишки!$M$4=0," ",VLOOKUP(B35,Финишки!$M$4:$N$500,2,FALSE))</f>
        <v>0.03234953703703704</v>
      </c>
      <c r="AB35" s="173">
        <f t="shared" si="9"/>
        <v>0.03234953703703704</v>
      </c>
      <c r="AC35" s="178">
        <f>AB35-AB27</f>
        <v>0.006585648148148146</v>
      </c>
      <c r="AD35" s="103" t="s">
        <v>250</v>
      </c>
      <c r="AE35" s="122"/>
      <c r="AF35" s="160"/>
    </row>
    <row r="36" spans="1:32" s="91" customFormat="1" ht="12.75">
      <c r="A36" s="103">
        <v>10</v>
      </c>
      <c r="B36" s="144">
        <v>113</v>
      </c>
      <c r="C36" s="123" t="s">
        <v>200</v>
      </c>
      <c r="D36" s="135">
        <v>2005</v>
      </c>
      <c r="E36" s="135" t="s">
        <v>47</v>
      </c>
      <c r="F36" s="101">
        <v>0</v>
      </c>
      <c r="G36" s="103" t="s">
        <v>239</v>
      </c>
      <c r="H36" s="127">
        <f>IF(Финишки!$B$4=0," ",VLOOKUP(B36,Финишки!$A$4:$B$500,2,FALSE))</f>
        <v>0.008622685185185185</v>
      </c>
      <c r="I36" s="174">
        <f t="shared" si="0"/>
        <v>0.008622685185185185</v>
      </c>
      <c r="J36" s="175">
        <v>11</v>
      </c>
      <c r="K36" s="174">
        <f>IF(Финишки!$E$4=0," ",VLOOKUP(B36,Финишки!$D$4:$E$500,2,FALSE))</f>
        <v>0.009085648148148148</v>
      </c>
      <c r="L36" s="174">
        <f t="shared" si="1"/>
        <v>0.009085648148148148</v>
      </c>
      <c r="M36" s="174">
        <f t="shared" si="2"/>
        <v>0.00046296296296296363</v>
      </c>
      <c r="N36" s="175">
        <v>7</v>
      </c>
      <c r="O36" s="174">
        <f>IF(Финишки!$H$4=0," ",VLOOKUP(B36,Финишки!$G$4:$H$500,2,FALSE))</f>
        <v>0.02292824074074074</v>
      </c>
      <c r="P36" s="174">
        <f t="shared" si="3"/>
        <v>0.02292824074074074</v>
      </c>
      <c r="Q36" s="125">
        <f t="shared" si="4"/>
        <v>0.01384259259259259</v>
      </c>
      <c r="R36" s="175">
        <v>11</v>
      </c>
      <c r="S36" s="174">
        <f>IF(Финишки!$K$4=0," ",VLOOKUP(B36,Финишки!$J$4:$K$500,2,FALSE))</f>
        <v>0.024525462962962968</v>
      </c>
      <c r="T36" s="174">
        <f t="shared" si="5"/>
        <v>0.024525462962962968</v>
      </c>
      <c r="U36" s="174">
        <f t="shared" si="6"/>
        <v>0.001597222222222229</v>
      </c>
      <c r="V36" s="175">
        <v>10</v>
      </c>
      <c r="W36" s="177">
        <f>IF(Финишки!$M$4=0," ",VLOOKUP(B36,Финишки!$M$4:$N$500,2,FALSE))</f>
        <v>0.03364583333333333</v>
      </c>
      <c r="X36" s="177">
        <f t="shared" si="7"/>
        <v>0.03364583333333333</v>
      </c>
      <c r="Y36" s="174">
        <f t="shared" si="8"/>
        <v>0.009120370370370365</v>
      </c>
      <c r="Z36" s="175">
        <v>4</v>
      </c>
      <c r="AA36" s="102">
        <f>IF(Финишки!$M$4=0," ",VLOOKUP(B36,Финишки!$M$4:$N$500,2,FALSE))</f>
        <v>0.03364583333333333</v>
      </c>
      <c r="AB36" s="173">
        <f t="shared" si="9"/>
        <v>0.03364583333333333</v>
      </c>
      <c r="AC36" s="178">
        <f>AB36-AB27</f>
        <v>0.007881944444444441</v>
      </c>
      <c r="AD36" s="103" t="s">
        <v>251</v>
      </c>
      <c r="AE36" s="122"/>
      <c r="AF36" s="160"/>
    </row>
    <row r="37" spans="1:32" s="91" customFormat="1" ht="12.75">
      <c r="A37" s="103">
        <v>11</v>
      </c>
      <c r="B37" s="144">
        <v>112</v>
      </c>
      <c r="C37" s="123" t="s">
        <v>199</v>
      </c>
      <c r="D37" s="135">
        <v>2006</v>
      </c>
      <c r="E37" s="135" t="s">
        <v>47</v>
      </c>
      <c r="F37" s="101">
        <v>0</v>
      </c>
      <c r="G37" s="103" t="s">
        <v>239</v>
      </c>
      <c r="H37" s="127">
        <f>IF(Финишки!$B$4=0," ",VLOOKUP(B37,Финишки!$A$4:$B$500,2,FALSE))</f>
        <v>0.0078009259259259256</v>
      </c>
      <c r="I37" s="174">
        <f t="shared" si="0"/>
        <v>0.0078009259259259256</v>
      </c>
      <c r="J37" s="175">
        <v>8</v>
      </c>
      <c r="K37" s="174">
        <f>IF(Финишки!$E$4=0," ",VLOOKUP(B37,Финишки!$D$4:$E$500,2,FALSE))</f>
        <v>0.008206018518518519</v>
      </c>
      <c r="L37" s="174">
        <f t="shared" si="1"/>
        <v>0.008206018518518519</v>
      </c>
      <c r="M37" s="174">
        <f t="shared" si="2"/>
        <v>0.0004050925925925932</v>
      </c>
      <c r="N37" s="175">
        <v>2</v>
      </c>
      <c r="O37" s="174">
        <f>IF(Финишки!$H$4=0," ",VLOOKUP(B37,Финишки!$G$4:$H$500,2,FALSE))</f>
        <v>0.019016203703703705</v>
      </c>
      <c r="P37" s="174">
        <f t="shared" si="3"/>
        <v>0.019016203703703705</v>
      </c>
      <c r="Q37" s="125">
        <f t="shared" si="4"/>
        <v>0.010810185185185187</v>
      </c>
      <c r="R37" s="175">
        <v>8</v>
      </c>
      <c r="S37" s="174">
        <f>IF(Финишки!$K$4=0," ",VLOOKUP(B37,Финишки!$J$4:$K$500,2,FALSE))</f>
        <v>0.020023148148148148</v>
      </c>
      <c r="T37" s="174">
        <f t="shared" si="5"/>
        <v>0.020023148148148148</v>
      </c>
      <c r="U37" s="174">
        <f t="shared" si="6"/>
        <v>0.0010069444444444423</v>
      </c>
      <c r="V37" s="175">
        <v>4</v>
      </c>
      <c r="W37" s="177">
        <f>IF(Финишки!$M$4=0," ",VLOOKUP(B37,Финишки!$M$4:$N$500,2,FALSE))</f>
        <v>0.033715277777777775</v>
      </c>
      <c r="X37" s="177">
        <f t="shared" si="7"/>
        <v>0.033715277777777775</v>
      </c>
      <c r="Y37" s="174">
        <f t="shared" si="8"/>
        <v>0.013692129629629627</v>
      </c>
      <c r="Z37" s="175">
        <v>11</v>
      </c>
      <c r="AA37" s="102">
        <f>IF(Финишки!$M$4=0," ",VLOOKUP(B37,Финишки!$M$4:$N$500,2,FALSE))</f>
        <v>0.033715277777777775</v>
      </c>
      <c r="AB37" s="173">
        <f t="shared" si="9"/>
        <v>0.033715277777777775</v>
      </c>
      <c r="AC37" s="178">
        <f>AB37-AB27</f>
        <v>0.007951388888888883</v>
      </c>
      <c r="AD37" s="103" t="s">
        <v>251</v>
      </c>
      <c r="AE37" s="122"/>
      <c r="AF37" s="160"/>
    </row>
    <row r="38" spans="1:32" s="91" customFormat="1" ht="9.75" customHeight="1">
      <c r="A38" s="206"/>
      <c r="B38" s="207"/>
      <c r="C38" s="208"/>
      <c r="D38" s="209"/>
      <c r="E38" s="209"/>
      <c r="F38" s="210"/>
      <c r="G38" s="209"/>
      <c r="H38" s="211"/>
      <c r="I38" s="212"/>
      <c r="J38" s="213"/>
      <c r="K38" s="212"/>
      <c r="L38" s="212"/>
      <c r="M38" s="212"/>
      <c r="N38" s="213"/>
      <c r="O38" s="212"/>
      <c r="P38" s="212"/>
      <c r="Q38" s="214"/>
      <c r="R38" s="213"/>
      <c r="S38" s="212"/>
      <c r="T38" s="212"/>
      <c r="U38" s="212"/>
      <c r="V38" s="213"/>
      <c r="W38" s="215"/>
      <c r="X38" s="215"/>
      <c r="Y38" s="212"/>
      <c r="Z38" s="213"/>
      <c r="AA38" s="216"/>
      <c r="AB38" s="217"/>
      <c r="AC38" s="218"/>
      <c r="AD38" s="206"/>
      <c r="AE38" s="219"/>
      <c r="AF38" s="160"/>
    </row>
    <row r="39" spans="1:32" ht="12.75" customHeight="1">
      <c r="A39" s="16"/>
      <c r="B39" s="85" t="s">
        <v>234</v>
      </c>
      <c r="C39" s="107"/>
      <c r="D39" s="108"/>
      <c r="E39" s="109"/>
      <c r="F39" s="110"/>
      <c r="G39" s="111"/>
      <c r="H39" s="69"/>
      <c r="I39" s="70"/>
      <c r="J39" s="71"/>
      <c r="K39" s="70"/>
      <c r="L39" s="70"/>
      <c r="M39" s="70"/>
      <c r="N39" s="71"/>
      <c r="O39" s="70"/>
      <c r="P39" s="70"/>
      <c r="Q39" s="67"/>
      <c r="R39" s="71"/>
      <c r="S39" s="70"/>
      <c r="T39" s="70"/>
      <c r="U39" s="70"/>
      <c r="V39" s="71"/>
      <c r="W39" s="72"/>
      <c r="X39" s="72"/>
      <c r="Y39" s="70"/>
      <c r="Z39" s="71"/>
      <c r="AA39" s="73"/>
      <c r="AB39" s="74"/>
      <c r="AC39" s="80"/>
      <c r="AD39" s="82"/>
      <c r="AE39" s="14"/>
      <c r="AF39" s="91"/>
    </row>
    <row r="40" spans="1:31" ht="12.75">
      <c r="A40" s="16"/>
      <c r="B40" s="98"/>
      <c r="C40" s="114"/>
      <c r="D40" s="113"/>
      <c r="E40" s="14"/>
      <c r="F40" s="110"/>
      <c r="G40" s="111"/>
      <c r="H40" s="115"/>
      <c r="I40" s="70"/>
      <c r="J40" s="71"/>
      <c r="K40" s="70"/>
      <c r="L40" s="70"/>
      <c r="M40" s="70"/>
      <c r="N40" s="71"/>
      <c r="O40" s="70"/>
      <c r="P40" s="70"/>
      <c r="Q40" s="67"/>
      <c r="R40" s="71"/>
      <c r="S40" s="70"/>
      <c r="T40" s="70"/>
      <c r="U40" s="70"/>
      <c r="V40" s="71"/>
      <c r="W40" s="72"/>
      <c r="X40" s="72"/>
      <c r="Y40" s="70"/>
      <c r="Z40" s="71"/>
      <c r="AA40" s="73"/>
      <c r="AB40" s="74"/>
      <c r="AC40" s="82"/>
      <c r="AD40" s="14"/>
      <c r="AE40" s="63"/>
    </row>
    <row r="41" spans="1:31" ht="12.75">
      <c r="A41" s="16"/>
      <c r="B41" s="98"/>
      <c r="C41" s="114"/>
      <c r="D41" s="108"/>
      <c r="E41" s="14"/>
      <c r="F41" s="110"/>
      <c r="G41" s="111"/>
      <c r="H41" s="115"/>
      <c r="I41" s="70"/>
      <c r="J41" s="71"/>
      <c r="K41" s="70"/>
      <c r="L41" s="70"/>
      <c r="M41" s="70"/>
      <c r="N41" s="71"/>
      <c r="O41" s="70"/>
      <c r="P41" s="70"/>
      <c r="Q41" s="67"/>
      <c r="R41" s="71"/>
      <c r="S41" s="70"/>
      <c r="T41" s="70"/>
      <c r="U41" s="70"/>
      <c r="V41" s="71"/>
      <c r="W41" s="72"/>
      <c r="X41" s="72"/>
      <c r="Y41" s="70"/>
      <c r="Z41" s="71"/>
      <c r="AA41" s="73"/>
      <c r="AB41" s="74"/>
      <c r="AC41" s="82"/>
      <c r="AD41" s="14"/>
      <c r="AE41" s="63"/>
    </row>
    <row r="42" spans="1:30" ht="17.25" customHeight="1">
      <c r="A42" s="238" t="s">
        <v>101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 ht="18">
      <c r="A43" s="21" t="s">
        <v>211</v>
      </c>
      <c r="B43" s="21"/>
      <c r="C43" s="21"/>
      <c r="D43" s="21"/>
      <c r="E43" s="21"/>
      <c r="F43" s="21"/>
      <c r="G43" s="21"/>
      <c r="H43" s="21"/>
      <c r="I43" s="21"/>
      <c r="J43" s="3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2" s="13" customFormat="1" ht="26.25" customHeight="1">
      <c r="A44" s="169" t="s">
        <v>23</v>
      </c>
      <c r="B44" s="169" t="s">
        <v>24</v>
      </c>
      <c r="C44" s="180" t="s">
        <v>0</v>
      </c>
      <c r="D44" s="180" t="s">
        <v>25</v>
      </c>
      <c r="E44" s="180" t="s">
        <v>17</v>
      </c>
      <c r="F44" s="169" t="s">
        <v>18</v>
      </c>
      <c r="G44" s="169" t="s">
        <v>236</v>
      </c>
      <c r="H44" s="205" t="s">
        <v>19</v>
      </c>
      <c r="I44" s="169" t="s">
        <v>3</v>
      </c>
      <c r="J44" s="180" t="s">
        <v>11</v>
      </c>
      <c r="K44" s="180" t="s">
        <v>9</v>
      </c>
      <c r="L44" s="168" t="s">
        <v>1</v>
      </c>
      <c r="M44" s="180" t="s">
        <v>1</v>
      </c>
      <c r="N44" s="180" t="s">
        <v>11</v>
      </c>
      <c r="O44" s="180"/>
      <c r="P44" s="180"/>
      <c r="Q44" s="169" t="s">
        <v>21</v>
      </c>
      <c r="R44" s="180" t="s">
        <v>11</v>
      </c>
      <c r="S44" s="180" t="s">
        <v>10</v>
      </c>
      <c r="T44" s="180"/>
      <c r="U44" s="180" t="s">
        <v>2</v>
      </c>
      <c r="V44" s="180" t="s">
        <v>11</v>
      </c>
      <c r="W44" s="169"/>
      <c r="X44" s="169"/>
      <c r="Y44" s="169" t="s">
        <v>102</v>
      </c>
      <c r="Z44" s="169" t="s">
        <v>11</v>
      </c>
      <c r="AA44" s="205" t="s">
        <v>12</v>
      </c>
      <c r="AB44" s="169" t="s">
        <v>12</v>
      </c>
      <c r="AC44" s="169" t="s">
        <v>14</v>
      </c>
      <c r="AD44" s="169" t="s">
        <v>22</v>
      </c>
      <c r="AE44" s="44" t="s">
        <v>33</v>
      </c>
      <c r="AF44" s="204"/>
    </row>
    <row r="45" spans="1:32" s="132" customFormat="1" ht="15" customHeight="1">
      <c r="A45" s="220">
        <v>1</v>
      </c>
      <c r="B45" s="144">
        <v>115</v>
      </c>
      <c r="C45" s="133" t="s">
        <v>64</v>
      </c>
      <c r="D45" s="134">
        <v>2005</v>
      </c>
      <c r="E45" s="134" t="s">
        <v>47</v>
      </c>
      <c r="F45" s="101">
        <v>0</v>
      </c>
      <c r="G45" s="103" t="s">
        <v>239</v>
      </c>
      <c r="H45" s="124">
        <f>IF(Финишки!$B$4=0," ",VLOOKUP(B45,Финишки!$A$4:$B$500,2,FALSE))</f>
        <v>0.007430555555555555</v>
      </c>
      <c r="I45" s="174">
        <f>H45-F45</f>
        <v>0.007430555555555555</v>
      </c>
      <c r="J45" s="175">
        <v>1</v>
      </c>
      <c r="K45" s="174">
        <f>IF(Финишки!$E$4=0," ",VLOOKUP(B45,Финишки!$D$4:$E$500,2,FALSE))</f>
        <v>0.007847222222222222</v>
      </c>
      <c r="L45" s="174">
        <f>K45-F45</f>
        <v>0.007847222222222222</v>
      </c>
      <c r="M45" s="174">
        <f>IF(L45=" "," ",L45-I45)</f>
        <v>0.0004166666666666676</v>
      </c>
      <c r="N45" s="175">
        <v>2</v>
      </c>
      <c r="O45" s="174">
        <f>IF(Финишки!$H$4=0," ",VLOOKUP(B45,Финишки!$G$4:$H$500,2,FALSE))</f>
        <v>0.018599537037037036</v>
      </c>
      <c r="P45" s="174">
        <f>O45-F45</f>
        <v>0.018599537037037036</v>
      </c>
      <c r="Q45" s="125">
        <f>IF(P45=" "," ",P45-L45)</f>
        <v>0.010752314814814814</v>
      </c>
      <c r="R45" s="175">
        <v>1</v>
      </c>
      <c r="S45" s="174">
        <f>IF(Финишки!$K$4=0," ",VLOOKUP(B45,Финишки!$J$4:$K$500,2,FALSE))</f>
        <v>0.019467592592592595</v>
      </c>
      <c r="T45" s="174">
        <f>S45-F45</f>
        <v>0.019467592592592595</v>
      </c>
      <c r="U45" s="174">
        <f>IF(T45=" "," ",T45-P45)</f>
        <v>0.0008680555555555594</v>
      </c>
      <c r="V45" s="175">
        <v>1</v>
      </c>
      <c r="W45" s="177">
        <f>IF(Финишки!$M$4=0," ",VLOOKUP(B45,Финишки!$M$4:$N$500,2,FALSE))</f>
        <v>0.028414351851851847</v>
      </c>
      <c r="X45" s="177">
        <f>W45-F45</f>
        <v>0.028414351851851847</v>
      </c>
      <c r="Y45" s="174">
        <f>IF(X45=" "," ",X45-T45)</f>
        <v>0.008946759259259252</v>
      </c>
      <c r="Z45" s="175">
        <v>1</v>
      </c>
      <c r="AA45" s="102">
        <f>IF(Финишки!$M$4=0," ",VLOOKUP(B45,Финишки!$M$4:$N$500,2,FALSE))</f>
        <v>0.028414351851851847</v>
      </c>
      <c r="AB45" s="173">
        <f>AA45-F45</f>
        <v>0.028414351851851847</v>
      </c>
      <c r="AC45" s="178">
        <v>0</v>
      </c>
      <c r="AD45" s="103" t="s">
        <v>85</v>
      </c>
      <c r="AE45" s="122"/>
      <c r="AF45" s="162">
        <f>MIN(AB45:AB49)</f>
        <v>0.028414351851851847</v>
      </c>
    </row>
    <row r="46" spans="1:32" s="132" customFormat="1" ht="15.75" customHeight="1">
      <c r="A46" s="220">
        <v>2</v>
      </c>
      <c r="B46" s="144">
        <v>114</v>
      </c>
      <c r="C46" s="123" t="s">
        <v>63</v>
      </c>
      <c r="D46" s="130" t="s">
        <v>52</v>
      </c>
      <c r="E46" s="131" t="s">
        <v>47</v>
      </c>
      <c r="F46" s="101">
        <v>0</v>
      </c>
      <c r="G46" s="103" t="s">
        <v>239</v>
      </c>
      <c r="H46" s="124">
        <f>IF(Финишки!$B$4=0," ",VLOOKUP(B46,Финишки!$A$4:$B$500,2,FALSE))</f>
        <v>0.008344907407407409</v>
      </c>
      <c r="I46" s="174">
        <f>H46-F46</f>
        <v>0.008344907407407409</v>
      </c>
      <c r="J46" s="175">
        <v>2</v>
      </c>
      <c r="K46" s="174">
        <f>IF(Финишки!$E$4=0," ",VLOOKUP(B46,Финишки!$D$4:$E$500,2,FALSE))</f>
        <v>0.008831018518518518</v>
      </c>
      <c r="L46" s="174">
        <f>K46-F46</f>
        <v>0.008831018518518518</v>
      </c>
      <c r="M46" s="174">
        <f>IF(L46=" "," ",L46-I46)</f>
        <v>0.00048611111111110904</v>
      </c>
      <c r="N46" s="175">
        <v>3</v>
      </c>
      <c r="O46" s="174">
        <f>IF(Финишки!$H$4=0," ",VLOOKUP(B46,Финишки!$G$4:$H$500,2,FALSE))</f>
        <v>0.02003472222222222</v>
      </c>
      <c r="P46" s="174">
        <f>O46-F46</f>
        <v>0.02003472222222222</v>
      </c>
      <c r="Q46" s="125">
        <f>IF(P46=" "," ",P46-L46)</f>
        <v>0.011203703703703704</v>
      </c>
      <c r="R46" s="175">
        <v>2</v>
      </c>
      <c r="S46" s="174">
        <f>IF(Финишки!$K$4=0," ",VLOOKUP(B46,Финишки!$J$4:$K$500,2,FALSE))</f>
        <v>0.02111111111111111</v>
      </c>
      <c r="T46" s="174">
        <f>S46-F46</f>
        <v>0.02111111111111111</v>
      </c>
      <c r="U46" s="174">
        <f>IF(T46=" "," ",T46-P46)</f>
        <v>0.0010763888888888871</v>
      </c>
      <c r="V46" s="175">
        <v>2</v>
      </c>
      <c r="W46" s="177">
        <f>IF(Финишки!$M$4=0," ",VLOOKUP(B46,Финишки!$M$4:$N$500,2,FALSE))</f>
        <v>0.030034722222222223</v>
      </c>
      <c r="X46" s="177">
        <f>W46-F46</f>
        <v>0.030034722222222223</v>
      </c>
      <c r="Y46" s="174">
        <f>IF(X46=" "," ",X46-T46)</f>
        <v>0.008923611111111115</v>
      </c>
      <c r="Z46" s="175">
        <v>2</v>
      </c>
      <c r="AA46" s="102">
        <f>IF(Финишки!$M$4=0," ",VLOOKUP(B46,Финишки!$M$4:$N$500,2,FALSE))</f>
        <v>0.030034722222222223</v>
      </c>
      <c r="AB46" s="173">
        <f>AA46-F46</f>
        <v>0.030034722222222223</v>
      </c>
      <c r="AC46" s="178">
        <f>AB46-AB45</f>
        <v>0.0016203703703703762</v>
      </c>
      <c r="AD46" s="103" t="s">
        <v>224</v>
      </c>
      <c r="AE46" s="122"/>
      <c r="AF46" s="165"/>
    </row>
    <row r="47" spans="1:32" s="132" customFormat="1" ht="15" customHeight="1">
      <c r="A47" s="220">
        <v>3</v>
      </c>
      <c r="B47" s="144">
        <v>116</v>
      </c>
      <c r="C47" s="123" t="s">
        <v>127</v>
      </c>
      <c r="D47" s="130" t="s">
        <v>52</v>
      </c>
      <c r="E47" s="131" t="s">
        <v>47</v>
      </c>
      <c r="F47" s="101">
        <v>0</v>
      </c>
      <c r="G47" s="131" t="s">
        <v>38</v>
      </c>
      <c r="H47" s="124">
        <f>IF(Финишки!$B$4=0," ",VLOOKUP(B47,Финишки!$A$4:$B$500,2,FALSE))</f>
        <v>0.00835648148148148</v>
      </c>
      <c r="I47" s="174">
        <f>H47-F47</f>
        <v>0.00835648148148148</v>
      </c>
      <c r="J47" s="175">
        <v>3</v>
      </c>
      <c r="K47" s="174">
        <f>IF(Финишки!$E$4=0," ",VLOOKUP(B47,Финишки!$D$4:$E$500,2,FALSE))</f>
        <v>0.008993055555555554</v>
      </c>
      <c r="L47" s="174">
        <f>K47-F47</f>
        <v>0.008993055555555554</v>
      </c>
      <c r="M47" s="174">
        <f>IF(L47=" "," ",L47-I47)</f>
        <v>0.0006365740740740741</v>
      </c>
      <c r="N47" s="175">
        <v>5</v>
      </c>
      <c r="O47" s="174">
        <f>IF(Финишки!$H$4=0," ",VLOOKUP(B47,Финишки!$G$4:$H$500,2,FALSE))</f>
        <v>0.021909722222222223</v>
      </c>
      <c r="P47" s="174">
        <f>O47-F47</f>
        <v>0.021909722222222223</v>
      </c>
      <c r="Q47" s="125">
        <f>IF(P47=" "," ",P47-L47)</f>
        <v>0.012916666666666668</v>
      </c>
      <c r="R47" s="175">
        <v>3</v>
      </c>
      <c r="S47" s="174">
        <f>IF(Финишки!$K$4=0," ",VLOOKUP(B47,Финишки!$J$4:$K$500,2,FALSE))</f>
        <v>0.024201388888888887</v>
      </c>
      <c r="T47" s="174">
        <f>S47-F47</f>
        <v>0.024201388888888887</v>
      </c>
      <c r="U47" s="174">
        <f>IF(T47=" "," ",T47-P47)</f>
        <v>0.002291666666666664</v>
      </c>
      <c r="V47" s="175">
        <v>5</v>
      </c>
      <c r="W47" s="177">
        <f>IF(Финишки!$M$4=0," ",VLOOKUP(B47,Финишки!$M$4:$N$500,2,FALSE))</f>
        <v>0.035289351851851856</v>
      </c>
      <c r="X47" s="177">
        <f>W47-F47</f>
        <v>0.035289351851851856</v>
      </c>
      <c r="Y47" s="174">
        <f>IF(X47=" "," ",X47-T47)</f>
        <v>0.01108796296296297</v>
      </c>
      <c r="Z47" s="175">
        <v>3</v>
      </c>
      <c r="AA47" s="102">
        <f>IF(Финишки!$M$4=0," ",VLOOKUP(B47,Финишки!$M$4:$N$500,2,FALSE))</f>
        <v>0.035289351851851856</v>
      </c>
      <c r="AB47" s="173">
        <f>AA47-F47</f>
        <v>0.035289351851851856</v>
      </c>
      <c r="AC47" s="178">
        <f>AB47-AB45</f>
        <v>0.00687500000000001</v>
      </c>
      <c r="AD47" s="103" t="s">
        <v>249</v>
      </c>
      <c r="AE47" s="122"/>
      <c r="AF47" s="165"/>
    </row>
    <row r="48" spans="1:32" s="132" customFormat="1" ht="15.75" customHeight="1">
      <c r="A48" s="103">
        <v>4</v>
      </c>
      <c r="B48" s="144">
        <v>118</v>
      </c>
      <c r="C48" s="123" t="s">
        <v>176</v>
      </c>
      <c r="D48" s="130" t="s">
        <v>104</v>
      </c>
      <c r="E48" s="131" t="s">
        <v>47</v>
      </c>
      <c r="F48" s="101">
        <v>0</v>
      </c>
      <c r="G48" s="103" t="s">
        <v>239</v>
      </c>
      <c r="H48" s="124">
        <f>IF(Финишки!$B$4=0," ",VLOOKUP(B48,Финишки!$A$4:$B$500,2,FALSE))</f>
        <v>0.0090625</v>
      </c>
      <c r="I48" s="174">
        <f>H48-F48</f>
        <v>0.0090625</v>
      </c>
      <c r="J48" s="175">
        <v>4</v>
      </c>
      <c r="K48" s="174">
        <f>IF(Финишки!$E$4=0," ",VLOOKUP(B48,Финишки!$D$4:$E$500,2,FALSE))</f>
        <v>0.009467592592592592</v>
      </c>
      <c r="L48" s="174">
        <f>K48-F48</f>
        <v>0.009467592592592592</v>
      </c>
      <c r="M48" s="174">
        <f>IF(L48=" "," ",L48-I48)</f>
        <v>0.0004050925925925923</v>
      </c>
      <c r="N48" s="175">
        <v>1</v>
      </c>
      <c r="O48" s="174">
        <f>IF(Финишки!$H$4=0," ",VLOOKUP(B48,Финишки!$G$4:$H$500,2,FALSE))</f>
        <v>0.024699074074074078</v>
      </c>
      <c r="P48" s="174">
        <f>O48-F48</f>
        <v>0.024699074074074078</v>
      </c>
      <c r="Q48" s="125">
        <f>IF(P48=" "," ",P48-L48)</f>
        <v>0.015231481481481486</v>
      </c>
      <c r="R48" s="175">
        <v>4</v>
      </c>
      <c r="S48" s="174">
        <f>IF(Финишки!$K$4=0," ",VLOOKUP(B48,Финишки!$J$4:$K$500,2,FALSE))</f>
        <v>0.026261574074074076</v>
      </c>
      <c r="T48" s="174">
        <f>S48-F48</f>
        <v>0.026261574074074076</v>
      </c>
      <c r="U48" s="174">
        <f>IF(T48=" "," ",T48-P48)</f>
        <v>0.001562499999999998</v>
      </c>
      <c r="V48" s="175">
        <v>3</v>
      </c>
      <c r="W48" s="177">
        <f>IF(Финишки!$M$4=0," ",VLOOKUP(B48,Финишки!$M$4:$N$500,2,FALSE))</f>
        <v>0.03822916666666667</v>
      </c>
      <c r="X48" s="177">
        <f>W48-F48</f>
        <v>0.03822916666666667</v>
      </c>
      <c r="Y48" s="174">
        <f>IF(X48=" "," ",X48-T48)</f>
        <v>0.011967592592592592</v>
      </c>
      <c r="Z48" s="175">
        <v>4</v>
      </c>
      <c r="AA48" s="102">
        <f>IF(Финишки!$M$4=0," ",VLOOKUP(B48,Финишки!$M$4:$N$500,2,FALSE))</f>
        <v>0.03822916666666667</v>
      </c>
      <c r="AB48" s="173">
        <f>AA48-F48</f>
        <v>0.03822916666666667</v>
      </c>
      <c r="AC48" s="178">
        <f>AB48-AB45</f>
        <v>0.009814814814814821</v>
      </c>
      <c r="AD48" s="103" t="s">
        <v>250</v>
      </c>
      <c r="AE48" s="122"/>
      <c r="AF48" s="165"/>
    </row>
    <row r="49" spans="1:32" s="132" customFormat="1" ht="14.25" customHeight="1">
      <c r="A49" s="103">
        <v>5</v>
      </c>
      <c r="B49" s="144">
        <v>117</v>
      </c>
      <c r="C49" s="123" t="s">
        <v>130</v>
      </c>
      <c r="D49" s="130" t="s">
        <v>104</v>
      </c>
      <c r="E49" s="131" t="s">
        <v>47</v>
      </c>
      <c r="F49" s="101">
        <v>0</v>
      </c>
      <c r="G49" s="131" t="s">
        <v>38</v>
      </c>
      <c r="H49" s="124">
        <f>IF(Финишки!$B$4=0," ",VLOOKUP(B49,Финишки!$A$4:$B$500,2,FALSE))</f>
        <v>0.009328703703703704</v>
      </c>
      <c r="I49" s="174">
        <f>H49-F49</f>
        <v>0.009328703703703704</v>
      </c>
      <c r="J49" s="175">
        <v>5</v>
      </c>
      <c r="K49" s="174">
        <f>IF(Финишки!$E$4=0," ",VLOOKUP(B49,Финишки!$D$4:$E$500,2,FALSE))</f>
        <v>0.009953703703703704</v>
      </c>
      <c r="L49" s="174">
        <f>K49-F49</f>
        <v>0.009953703703703704</v>
      </c>
      <c r="M49" s="174">
        <f>IF(L49=" "," ",L49-I49)</f>
        <v>0.0006250000000000006</v>
      </c>
      <c r="N49" s="175">
        <v>4</v>
      </c>
      <c r="O49" s="174">
        <f>IF(Финишки!$H$4=0," ",VLOOKUP(B49,Финишки!$G$4:$H$500,2,FALSE))</f>
        <v>0.025659722222222223</v>
      </c>
      <c r="P49" s="174">
        <f>O49-F49</f>
        <v>0.025659722222222223</v>
      </c>
      <c r="Q49" s="125">
        <f>IF(P49=" "," ",P49-L49)</f>
        <v>0.01570601851851852</v>
      </c>
      <c r="R49" s="175">
        <v>5</v>
      </c>
      <c r="S49" s="174">
        <f>IF(Финишки!$K$4=0," ",VLOOKUP(B49,Финишки!$J$4:$K$500,2,FALSE))</f>
        <v>0.027407407407407408</v>
      </c>
      <c r="T49" s="174">
        <f>S49-F49</f>
        <v>0.027407407407407408</v>
      </c>
      <c r="U49" s="174">
        <f>IF(T49=" "," ",T49-P49)</f>
        <v>0.0017476851851851855</v>
      </c>
      <c r="V49" s="175">
        <v>4</v>
      </c>
      <c r="W49" s="177">
        <f>IF(Финишки!$M$4=0," ",VLOOKUP(B49,Финишки!$M$4:$N$500,2,FALSE))</f>
        <v>0.04548611111111111</v>
      </c>
      <c r="X49" s="177">
        <f>W49-F49</f>
        <v>0.04548611111111111</v>
      </c>
      <c r="Y49" s="174">
        <f>IF(X49=" "," ",X49-T49)</f>
        <v>0.0180787037037037</v>
      </c>
      <c r="Z49" s="175">
        <v>5</v>
      </c>
      <c r="AA49" s="102">
        <f>IF(Финишки!$M$4=0," ",VLOOKUP(B49,Финишки!$M$4:$N$500,2,FALSE))</f>
        <v>0.04548611111111111</v>
      </c>
      <c r="AB49" s="173">
        <f>AA49-F49</f>
        <v>0.04548611111111111</v>
      </c>
      <c r="AC49" s="178">
        <f>AB49-AB45</f>
        <v>0.017071759259259262</v>
      </c>
      <c r="AD49" s="103" t="s">
        <v>251</v>
      </c>
      <c r="AE49" s="122"/>
      <c r="AF49" s="165"/>
    </row>
    <row r="50" spans="1:31" ht="12.75">
      <c r="A50" s="16"/>
      <c r="B50" s="98"/>
      <c r="C50" s="112"/>
      <c r="D50" s="108"/>
      <c r="E50" s="108"/>
      <c r="F50" s="76"/>
      <c r="G50" s="111"/>
      <c r="H50" s="115"/>
      <c r="I50" s="70"/>
      <c r="J50" s="71"/>
      <c r="K50" s="70"/>
      <c r="L50" s="70"/>
      <c r="M50" s="70"/>
      <c r="N50" s="71"/>
      <c r="O50" s="70"/>
      <c r="P50" s="70"/>
      <c r="Q50" s="67"/>
      <c r="R50" s="71"/>
      <c r="S50" s="70"/>
      <c r="T50" s="70"/>
      <c r="U50" s="70"/>
      <c r="V50" s="71"/>
      <c r="W50" s="72"/>
      <c r="X50" s="72"/>
      <c r="Y50" s="70"/>
      <c r="Z50" s="71"/>
      <c r="AA50" s="73"/>
      <c r="AB50" s="74"/>
      <c r="AC50" s="82"/>
      <c r="AD50" s="14"/>
      <c r="AE50" s="63"/>
    </row>
    <row r="51" spans="1:30" ht="17.25" customHeight="1" hidden="1">
      <c r="A51" s="238" t="s">
        <v>60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</row>
    <row r="52" spans="1:30" ht="18" hidden="1">
      <c r="A52" s="21" t="s">
        <v>61</v>
      </c>
      <c r="B52" s="21"/>
      <c r="C52" s="21"/>
      <c r="D52" s="21"/>
      <c r="E52" s="21"/>
      <c r="F52" s="21"/>
      <c r="G52" s="21"/>
      <c r="H52" s="21"/>
      <c r="I52" s="21"/>
      <c r="J52" s="3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1" ht="26.25" customHeight="1" hidden="1">
      <c r="A53" s="43" t="s">
        <v>23</v>
      </c>
      <c r="B53" s="44" t="s">
        <v>24</v>
      </c>
      <c r="C53" s="45" t="s">
        <v>0</v>
      </c>
      <c r="D53" s="45" t="s">
        <v>25</v>
      </c>
      <c r="E53" s="45" t="s">
        <v>17</v>
      </c>
      <c r="F53" s="43" t="s">
        <v>18</v>
      </c>
      <c r="G53" s="43" t="s">
        <v>13</v>
      </c>
      <c r="H53" s="46" t="s">
        <v>19</v>
      </c>
      <c r="I53" s="43" t="s">
        <v>3</v>
      </c>
      <c r="J53" s="45" t="s">
        <v>11</v>
      </c>
      <c r="K53" s="45" t="s">
        <v>9</v>
      </c>
      <c r="L53" s="47" t="s">
        <v>1</v>
      </c>
      <c r="M53" s="45" t="s">
        <v>1</v>
      </c>
      <c r="N53" s="45" t="s">
        <v>11</v>
      </c>
      <c r="O53" s="45"/>
      <c r="P53" s="45"/>
      <c r="Q53" s="43" t="s">
        <v>21</v>
      </c>
      <c r="R53" s="45" t="s">
        <v>11</v>
      </c>
      <c r="S53" s="45" t="s">
        <v>10</v>
      </c>
      <c r="T53" s="45"/>
      <c r="U53" s="45" t="s">
        <v>2</v>
      </c>
      <c r="V53" s="45" t="s">
        <v>11</v>
      </c>
      <c r="W53" s="43"/>
      <c r="X53" s="43"/>
      <c r="Y53" s="43" t="s">
        <v>3</v>
      </c>
      <c r="Z53" s="43" t="s">
        <v>11</v>
      </c>
      <c r="AA53" s="46" t="s">
        <v>12</v>
      </c>
      <c r="AB53" s="43" t="s">
        <v>12</v>
      </c>
      <c r="AC53" s="43" t="s">
        <v>14</v>
      </c>
      <c r="AD53" s="43" t="s">
        <v>22</v>
      </c>
      <c r="AE53" s="43" t="s">
        <v>33</v>
      </c>
    </row>
    <row r="54" spans="1:31" ht="12.75" hidden="1">
      <c r="A54" s="24"/>
      <c r="B54" s="51">
        <v>137</v>
      </c>
      <c r="C54" s="52" t="s">
        <v>62</v>
      </c>
      <c r="D54" s="53">
        <v>2003</v>
      </c>
      <c r="E54" s="53" t="s">
        <v>47</v>
      </c>
      <c r="F54" s="28">
        <v>0</v>
      </c>
      <c r="G54" s="30" t="s">
        <v>50</v>
      </c>
      <c r="H54" s="41" t="e">
        <f>IF('[1]Финишки'!$B$4=0," ",VLOOKUP(B54,'[1]Финишки'!$A$4:$B$192,2,FALSE))</f>
        <v>#N/A</v>
      </c>
      <c r="I54" s="26" t="e">
        <f>H54-F54</f>
        <v>#N/A</v>
      </c>
      <c r="J54" s="25"/>
      <c r="K54" s="26" t="e">
        <f>IF('[1]Финишки'!$E$4=0," ",VLOOKUP(B54,'[1]Финишки'!$D$4:$E$192,2,FALSE))</f>
        <v>#N/A</v>
      </c>
      <c r="L54" s="34" t="e">
        <f>K54-F54</f>
        <v>#N/A</v>
      </c>
      <c r="M54" s="26" t="e">
        <f>IF(L54=" "," ",L54-I54)</f>
        <v>#N/A</v>
      </c>
      <c r="N54" s="25"/>
      <c r="O54" s="26" t="e">
        <f>IF('[1]Финишки'!$H$4=0," ",VLOOKUP(B54,'[1]Финишки'!$G$4:$H$192,2,FALSE))</f>
        <v>#N/A</v>
      </c>
      <c r="P54" s="26" t="e">
        <f>O54-F54</f>
        <v>#N/A</v>
      </c>
      <c r="Q54" s="28" t="e">
        <f>IF(P54=" "," ",P54-L54)</f>
        <v>#N/A</v>
      </c>
      <c r="R54" s="25"/>
      <c r="S54" s="26" t="e">
        <f>IF('[1]Финишки'!$K$4=0," ",VLOOKUP(B54,'[1]Финишки'!$J$4:$K$192,2,FALSE))</f>
        <v>#N/A</v>
      </c>
      <c r="T54" s="26" t="e">
        <f>S54-F54</f>
        <v>#N/A</v>
      </c>
      <c r="U54" s="26" t="e">
        <f>IF(T54=" "," ",T54-P54)</f>
        <v>#N/A</v>
      </c>
      <c r="V54" s="25"/>
      <c r="W54" s="31" t="e">
        <f>IF('[1]Финишки'!$M$4=0," ",VLOOKUP(B54,'[1]Финишки'!$M$4:$N$192,2,FALSE))</f>
        <v>#N/A</v>
      </c>
      <c r="X54" s="31" t="e">
        <f>W54-F54</f>
        <v>#N/A</v>
      </c>
      <c r="Y54" s="26" t="e">
        <f>IF(X54=" "," ",X54-T54)</f>
        <v>#N/A</v>
      </c>
      <c r="Z54" s="25"/>
      <c r="AA54" s="29" t="e">
        <f>IF('[1]Финишки'!$M$4=0," ",VLOOKUP(B54,'[1]Финишки'!$M$4:$N$192,2,FALSE))</f>
        <v>#N/A</v>
      </c>
      <c r="AB54" s="56" t="e">
        <f>AA54-F54</f>
        <v>#N/A</v>
      </c>
      <c r="AC54" s="57"/>
      <c r="AD54" s="27"/>
      <c r="AE54" s="48"/>
    </row>
    <row r="55" spans="1:30" ht="12.75" hidden="1">
      <c r="A55" s="5"/>
      <c r="B55" s="17"/>
      <c r="C55" s="97"/>
      <c r="D55" s="5"/>
      <c r="E55" s="5"/>
      <c r="F55" s="19"/>
      <c r="G55" s="5"/>
      <c r="H55" s="3"/>
      <c r="I55" s="3"/>
      <c r="J55" s="3"/>
      <c r="K55" s="3"/>
      <c r="L55" s="3"/>
      <c r="M55" s="3"/>
      <c r="N55" s="3"/>
      <c r="O55" s="3"/>
      <c r="P55" s="3"/>
      <c r="Q55" s="12"/>
      <c r="R55" s="12"/>
      <c r="S55" s="3"/>
      <c r="T55" s="3"/>
      <c r="U55" s="3"/>
      <c r="V55" s="3"/>
      <c r="W55" s="3"/>
      <c r="X55" s="3"/>
      <c r="Y55" s="3"/>
      <c r="Z55" s="3"/>
      <c r="AA55" s="3"/>
      <c r="AB55" s="3"/>
      <c r="AC55" s="6"/>
      <c r="AD55" s="6"/>
    </row>
    <row r="56" spans="1:30" ht="7.5" customHeight="1">
      <c r="A56" s="5"/>
      <c r="B56" s="17"/>
      <c r="C56" s="97"/>
      <c r="D56" s="5"/>
      <c r="E56" s="5"/>
      <c r="F56" s="19"/>
      <c r="G56" s="5"/>
      <c r="H56" s="3"/>
      <c r="I56" s="3"/>
      <c r="J56" s="3"/>
      <c r="K56" s="3"/>
      <c r="L56" s="3"/>
      <c r="M56" s="3"/>
      <c r="N56" s="3"/>
      <c r="O56" s="3"/>
      <c r="P56" s="3"/>
      <c r="Q56" s="12"/>
      <c r="R56" s="12"/>
      <c r="S56" s="3"/>
      <c r="T56" s="3"/>
      <c r="U56" s="3"/>
      <c r="V56" s="3"/>
      <c r="W56" s="3"/>
      <c r="X56" s="3"/>
      <c r="Y56" s="3"/>
      <c r="Z56" s="3"/>
      <c r="AA56" s="3"/>
      <c r="AB56" s="3"/>
      <c r="AC56" s="6"/>
      <c r="AD56" s="6"/>
    </row>
    <row r="57" spans="1:31" ht="12.75" hidden="1">
      <c r="A57" s="5"/>
      <c r="B57" s="17"/>
      <c r="C57" s="2" t="s">
        <v>84</v>
      </c>
      <c r="D57" s="5"/>
      <c r="E57" s="5"/>
      <c r="F57" s="19"/>
      <c r="G57" s="38" t="s">
        <v>86</v>
      </c>
      <c r="H57" s="3"/>
      <c r="I57" s="3"/>
      <c r="J57" s="3"/>
      <c r="K57" s="3"/>
      <c r="L57" s="3"/>
      <c r="M57" s="3"/>
      <c r="N57" s="3"/>
      <c r="O57" s="3"/>
      <c r="P57" s="3"/>
      <c r="Q57" s="12"/>
      <c r="R57" s="1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6"/>
      <c r="AE57" s="6"/>
    </row>
    <row r="58" spans="1:31" ht="13.5" customHeight="1">
      <c r="A58" s="5"/>
      <c r="B58" s="17"/>
      <c r="C58" s="5"/>
      <c r="D58" s="5"/>
      <c r="E58" s="5"/>
      <c r="F58" s="19"/>
      <c r="G58" s="38"/>
      <c r="H58" s="3"/>
      <c r="I58" s="3"/>
      <c r="J58" s="3"/>
      <c r="K58" s="3"/>
      <c r="L58" s="3"/>
      <c r="M58" s="3"/>
      <c r="N58" s="3"/>
      <c r="O58" s="3"/>
      <c r="P58" s="3"/>
      <c r="Q58" s="12"/>
      <c r="R58" s="1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6"/>
      <c r="AE58" s="6"/>
    </row>
    <row r="59" spans="1:31" ht="12.75">
      <c r="A59" s="5"/>
      <c r="B59" s="17"/>
      <c r="C59" s="21" t="s">
        <v>26</v>
      </c>
      <c r="D59" s="5"/>
      <c r="E59" s="5"/>
      <c r="F59" s="19"/>
      <c r="G59" s="21" t="s">
        <v>169</v>
      </c>
      <c r="H59" s="3"/>
      <c r="I59" s="3"/>
      <c r="J59" s="3"/>
      <c r="K59" s="3"/>
      <c r="L59" s="3"/>
      <c r="M59" s="3"/>
      <c r="N59" s="3"/>
      <c r="O59" s="3"/>
      <c r="P59" s="3"/>
      <c r="Q59" s="12"/>
      <c r="R59" s="1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6"/>
      <c r="AE59" s="6"/>
    </row>
    <row r="60" spans="1:31" ht="6" customHeight="1">
      <c r="A60" s="5"/>
      <c r="B60" s="17"/>
      <c r="C60" s="5"/>
      <c r="D60" s="5"/>
      <c r="E60" s="5"/>
      <c r="F60" s="19"/>
      <c r="G60" s="38"/>
      <c r="H60" s="3"/>
      <c r="I60" s="3"/>
      <c r="J60" s="3"/>
      <c r="K60" s="3"/>
      <c r="L60" s="3"/>
      <c r="M60" s="3"/>
      <c r="N60" s="3"/>
      <c r="O60" s="3"/>
      <c r="P60" s="3"/>
      <c r="Q60" s="12"/>
      <c r="R60" s="1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6"/>
      <c r="AE60" s="6"/>
    </row>
    <row r="61" spans="1:31" ht="6" customHeight="1">
      <c r="A61" s="5"/>
      <c r="B61" s="17"/>
      <c r="C61" s="5"/>
      <c r="D61" s="5"/>
      <c r="E61" s="5"/>
      <c r="F61" s="19"/>
      <c r="G61" s="38"/>
      <c r="H61" s="3"/>
      <c r="I61" s="3"/>
      <c r="J61" s="3"/>
      <c r="K61" s="3"/>
      <c r="L61" s="3"/>
      <c r="M61" s="3"/>
      <c r="N61" s="3"/>
      <c r="O61" s="3"/>
      <c r="P61" s="3"/>
      <c r="Q61" s="12"/>
      <c r="R61" s="1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6"/>
      <c r="AE61" s="6"/>
    </row>
    <row r="62" spans="1:31" ht="6" customHeight="1">
      <c r="A62" s="5"/>
      <c r="B62" s="17"/>
      <c r="C62" s="5"/>
      <c r="D62" s="5"/>
      <c r="E62" s="5"/>
      <c r="F62" s="19"/>
      <c r="G62" s="38"/>
      <c r="H62" s="3"/>
      <c r="I62" s="3"/>
      <c r="J62" s="3"/>
      <c r="K62" s="3"/>
      <c r="L62" s="3"/>
      <c r="M62" s="3"/>
      <c r="N62" s="3"/>
      <c r="O62" s="3"/>
      <c r="P62" s="3"/>
      <c r="Q62" s="12"/>
      <c r="R62" s="1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6"/>
      <c r="AE62" s="6"/>
    </row>
    <row r="63" spans="1:31" ht="12.75">
      <c r="A63" s="5"/>
      <c r="B63" s="17"/>
      <c r="C63" s="21" t="s">
        <v>27</v>
      </c>
      <c r="D63" s="5"/>
      <c r="E63" s="5"/>
      <c r="F63" s="19"/>
      <c r="G63" s="21" t="s">
        <v>171</v>
      </c>
      <c r="H63" s="3"/>
      <c r="I63" s="3"/>
      <c r="J63" s="3"/>
      <c r="K63" s="3"/>
      <c r="L63" s="3"/>
      <c r="M63" s="3"/>
      <c r="N63" s="3"/>
      <c r="O63" s="3"/>
      <c r="P63" s="3"/>
      <c r="Q63" s="12"/>
      <c r="R63" s="1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6"/>
      <c r="AE63" s="6"/>
    </row>
    <row r="64" spans="1:31" ht="6" customHeight="1">
      <c r="A64" s="5"/>
      <c r="B64" s="17"/>
      <c r="C64" s="5"/>
      <c r="D64" s="5"/>
      <c r="E64" s="5"/>
      <c r="F64" s="19"/>
      <c r="G64" s="38"/>
      <c r="H64" s="3"/>
      <c r="I64" s="3"/>
      <c r="J64" s="3"/>
      <c r="K64" s="3"/>
      <c r="L64" s="3"/>
      <c r="M64" s="3"/>
      <c r="N64" s="3"/>
      <c r="O64" s="3"/>
      <c r="P64" s="3"/>
      <c r="Q64" s="12"/>
      <c r="R64" s="1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6"/>
      <c r="AE64" s="6"/>
    </row>
    <row r="65" spans="1:31" ht="12.75" hidden="1">
      <c r="A65" s="5"/>
      <c r="B65" s="17"/>
      <c r="C65" s="21" t="s">
        <v>44</v>
      </c>
      <c r="D65" s="5"/>
      <c r="E65" s="5"/>
      <c r="F65" s="19"/>
      <c r="G65" s="21" t="s">
        <v>89</v>
      </c>
      <c r="H65" s="3"/>
      <c r="I65" s="3"/>
      <c r="J65" s="3"/>
      <c r="K65" s="3"/>
      <c r="L65" s="3"/>
      <c r="M65" s="3"/>
      <c r="N65" s="3"/>
      <c r="O65" s="3"/>
      <c r="P65" s="3"/>
      <c r="Q65" s="12"/>
      <c r="R65" s="1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6"/>
      <c r="AE65" s="6"/>
    </row>
    <row r="66" spans="1:31" ht="6.75" customHeight="1" hidden="1">
      <c r="A66" s="5"/>
      <c r="B66" s="17"/>
      <c r="C66" s="5"/>
      <c r="D66" s="5"/>
      <c r="E66" s="5"/>
      <c r="F66" s="19"/>
      <c r="G66" s="38"/>
      <c r="H66" s="3"/>
      <c r="I66" s="3"/>
      <c r="J66" s="3"/>
      <c r="K66" s="3"/>
      <c r="L66" s="3"/>
      <c r="M66" s="3"/>
      <c r="N66" s="3"/>
      <c r="O66" s="3"/>
      <c r="P66" s="3"/>
      <c r="Q66" s="12"/>
      <c r="R66" s="1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6"/>
      <c r="AE66" s="6"/>
    </row>
    <row r="67" spans="1:31" ht="12.75" hidden="1">
      <c r="A67" s="5"/>
      <c r="B67" s="17"/>
      <c r="C67" s="37" t="s">
        <v>15</v>
      </c>
      <c r="D67" s="5"/>
      <c r="E67" s="5"/>
      <c r="F67" s="19"/>
      <c r="G67" s="39" t="s">
        <v>87</v>
      </c>
      <c r="H67" s="3"/>
      <c r="I67" s="3"/>
      <c r="J67" s="3"/>
      <c r="K67" s="3"/>
      <c r="L67" s="3"/>
      <c r="M67" s="3"/>
      <c r="N67" s="3"/>
      <c r="O67" s="3"/>
      <c r="P67" s="3"/>
      <c r="Q67" s="12"/>
      <c r="R67" s="1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6"/>
      <c r="AE67" s="6"/>
    </row>
    <row r="68" spans="1:30" ht="12.75">
      <c r="A68" s="5"/>
      <c r="B68" s="17"/>
      <c r="C68" s="11"/>
      <c r="D68" s="5"/>
      <c r="E68" s="5"/>
      <c r="F68" s="19"/>
      <c r="G68" s="21"/>
      <c r="H68" s="3"/>
      <c r="I68" s="3"/>
      <c r="J68" s="3"/>
      <c r="K68" s="3"/>
      <c r="L68" s="3"/>
      <c r="M68" s="3"/>
      <c r="N68" s="3"/>
      <c r="O68" s="3"/>
      <c r="P68" s="3"/>
      <c r="Q68" s="12"/>
      <c r="R68" s="12"/>
      <c r="S68" s="3"/>
      <c r="T68" s="3"/>
      <c r="U68" s="3"/>
      <c r="V68" s="3"/>
      <c r="W68" s="3"/>
      <c r="X68" s="3"/>
      <c r="Y68" s="3"/>
      <c r="Z68" s="3"/>
      <c r="AA68" s="3"/>
      <c r="AB68" s="3"/>
      <c r="AC68" s="6"/>
      <c r="AD68" s="6"/>
    </row>
    <row r="69" spans="1:30" ht="12.75">
      <c r="A69" s="5"/>
      <c r="B69" s="17"/>
      <c r="C69" s="5"/>
      <c r="D69" s="5"/>
      <c r="E69" s="5"/>
      <c r="F69" s="19"/>
      <c r="G69" s="38"/>
      <c r="H69" s="3"/>
      <c r="I69" s="3"/>
      <c r="J69" s="3"/>
      <c r="K69" s="3"/>
      <c r="L69" s="3"/>
      <c r="M69" s="3"/>
      <c r="N69" s="3"/>
      <c r="O69" s="3"/>
      <c r="P69" s="3"/>
      <c r="Q69" s="12"/>
      <c r="R69" s="12"/>
      <c r="S69" s="3"/>
      <c r="T69" s="3"/>
      <c r="U69" s="3"/>
      <c r="V69" s="3"/>
      <c r="W69" s="3"/>
      <c r="X69" s="3"/>
      <c r="Y69" s="3"/>
      <c r="Z69" s="3"/>
      <c r="AA69" s="3"/>
      <c r="AB69" s="3"/>
      <c r="AC69" s="6"/>
      <c r="AD69" s="6"/>
    </row>
    <row r="70" spans="1:30" ht="12.75">
      <c r="A70" s="5"/>
      <c r="B70" s="17"/>
      <c r="C70" s="37"/>
      <c r="D70" s="5"/>
      <c r="E70" s="5"/>
      <c r="F70" s="19"/>
      <c r="G70" s="39"/>
      <c r="H70" s="3"/>
      <c r="I70" s="3"/>
      <c r="J70" s="3"/>
      <c r="K70" s="3"/>
      <c r="L70" s="3"/>
      <c r="M70" s="3"/>
      <c r="N70" s="3"/>
      <c r="O70" s="3"/>
      <c r="P70" s="3"/>
      <c r="Q70" s="12"/>
      <c r="R70" s="12"/>
      <c r="S70" s="3"/>
      <c r="T70" s="3"/>
      <c r="U70" s="3"/>
      <c r="V70" s="3"/>
      <c r="W70" s="3"/>
      <c r="X70" s="3"/>
      <c r="Y70" s="3"/>
      <c r="Z70" s="3"/>
      <c r="AA70" s="3"/>
      <c r="AB70" s="3"/>
      <c r="AC70" s="6"/>
      <c r="AD70" s="6"/>
    </row>
  </sheetData>
  <sheetProtection/>
  <mergeCells count="20">
    <mergeCell ref="A42:AD42"/>
    <mergeCell ref="A51:AD51"/>
    <mergeCell ref="A15:AB15"/>
    <mergeCell ref="A17:AD17"/>
    <mergeCell ref="A18:AD18"/>
    <mergeCell ref="A16:AD16"/>
    <mergeCell ref="A22:C22"/>
    <mergeCell ref="A13:AD13"/>
    <mergeCell ref="A14:AB14"/>
    <mergeCell ref="A24:AD24"/>
    <mergeCell ref="A12:AD12"/>
    <mergeCell ref="U8:AD8"/>
    <mergeCell ref="U9:AD9"/>
    <mergeCell ref="A10:C10"/>
    <mergeCell ref="A1:AE1"/>
    <mergeCell ref="A2:AE2"/>
    <mergeCell ref="A3:AE3"/>
    <mergeCell ref="A4:AE4"/>
    <mergeCell ref="A5:AE5"/>
    <mergeCell ref="A6:AD6"/>
  </mergeCells>
  <printOptions/>
  <pageMargins left="0.3" right="0" top="0.41" bottom="0.26" header="0.31496062992125984" footer="0.26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4"/>
  <sheetViews>
    <sheetView zoomScale="80" zoomScaleNormal="80" zoomScaleSheetLayoutView="90" zoomScalePageLayoutView="0" workbookViewId="0" topLeftCell="A78">
      <selection activeCell="AM68" sqref="AM68"/>
    </sheetView>
  </sheetViews>
  <sheetFormatPr defaultColWidth="9.140625" defaultRowHeight="12.75"/>
  <cols>
    <col min="1" max="1" width="6.140625" style="0" customWidth="1"/>
    <col min="2" max="2" width="7.00390625" style="13" customWidth="1"/>
    <col min="3" max="3" width="24.28125" style="0" customWidth="1"/>
    <col min="4" max="4" width="7.00390625" style="0" customWidth="1"/>
    <col min="5" max="5" width="7.7109375" style="0" customWidth="1"/>
    <col min="6" max="6" width="0.13671875" style="18" hidden="1" customWidth="1"/>
    <col min="7" max="7" width="24.140625" style="0" customWidth="1"/>
    <col min="8" max="8" width="3.140625" style="0" hidden="1" customWidth="1"/>
    <col min="9" max="9" width="10.8515625" style="0" customWidth="1"/>
    <col min="10" max="10" width="5.140625" style="0" customWidth="1"/>
    <col min="11" max="11" width="0.13671875" style="0" hidden="1" customWidth="1"/>
    <col min="12" max="12" width="12.28125" style="0" hidden="1" customWidth="1"/>
    <col min="13" max="13" width="8.7109375" style="0" customWidth="1"/>
    <col min="14" max="14" width="5.140625" style="0" customWidth="1"/>
    <col min="15" max="15" width="8.421875" style="0" hidden="1" customWidth="1"/>
    <col min="16" max="16" width="8.7109375" style="0" hidden="1" customWidth="1"/>
    <col min="17" max="17" width="9.7109375" style="0" customWidth="1"/>
    <col min="18" max="18" width="4.140625" style="0" customWidth="1"/>
    <col min="19" max="19" width="0.13671875" style="0" hidden="1" customWidth="1"/>
    <col min="20" max="20" width="10.00390625" style="0" hidden="1" customWidth="1"/>
    <col min="21" max="21" width="8.0039062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0.140625" style="0" customWidth="1"/>
    <col min="26" max="26" width="4.57421875" style="0" customWidth="1"/>
    <col min="27" max="27" width="9.7109375" style="0" hidden="1" customWidth="1"/>
    <col min="28" max="28" width="10.7109375" style="0" customWidth="1"/>
    <col min="29" max="29" width="11.28125" style="0" hidden="1" customWidth="1"/>
    <col min="30" max="30" width="10.28125" style="0" customWidth="1"/>
    <col min="31" max="31" width="9.7109375" style="0" customWidth="1"/>
    <col min="32" max="32" width="9.57421875" style="0" hidden="1" customWidth="1"/>
    <col min="33" max="33" width="0" style="160" hidden="1" customWidth="1"/>
  </cols>
  <sheetData>
    <row r="1" spans="1:32" ht="12.75" hidden="1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ht="12.75" hidden="1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2.75" hidden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</row>
    <row r="4" spans="1:32" ht="12.75" hidden="1">
      <c r="A4" s="236" t="s">
        <v>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ht="12.75" hidden="1">
      <c r="A5" s="236" t="s">
        <v>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</row>
    <row r="6" spans="1:31" ht="18" hidden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18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3.5" customHeight="1" hidden="1">
      <c r="A8" s="22" t="s">
        <v>31</v>
      </c>
      <c r="B8" s="22"/>
      <c r="C8" s="22"/>
      <c r="D8" s="15"/>
      <c r="E8" s="15"/>
      <c r="F8" s="20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1"/>
      <c r="S8" s="11"/>
      <c r="T8" s="11"/>
      <c r="U8" s="239" t="s">
        <v>40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</row>
    <row r="9" spans="1:31" ht="12.75" hidden="1">
      <c r="A9" s="21"/>
      <c r="B9" s="21"/>
      <c r="C9" s="21"/>
      <c r="D9" s="22"/>
      <c r="E9" s="22"/>
      <c r="F9" s="20"/>
      <c r="G9" s="22"/>
      <c r="H9" s="22"/>
      <c r="I9" s="22"/>
      <c r="J9" s="15"/>
      <c r="K9" s="15"/>
      <c r="L9" s="15"/>
      <c r="M9" s="11"/>
      <c r="N9" s="11"/>
      <c r="O9" s="11"/>
      <c r="P9" s="11"/>
      <c r="Q9" s="11"/>
      <c r="R9" s="11"/>
      <c r="S9" s="11"/>
      <c r="T9" s="11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ht="12.75" hidden="1">
      <c r="A10" s="239"/>
      <c r="B10" s="239"/>
      <c r="C10" s="239"/>
      <c r="D10" s="22"/>
      <c r="E10" s="22"/>
      <c r="F10" s="11"/>
      <c r="G10" s="11"/>
      <c r="H10" s="11"/>
      <c r="I10" s="22"/>
      <c r="J10" s="22"/>
      <c r="K10" s="22"/>
      <c r="L10" s="22"/>
      <c r="M10" s="22"/>
      <c r="N10" s="8"/>
      <c r="O10" s="8"/>
      <c r="P10" s="8"/>
      <c r="Q10" s="8"/>
      <c r="R10" s="8"/>
      <c r="S10" s="23"/>
      <c r="T10" s="23"/>
      <c r="U10" s="21" t="s">
        <v>16</v>
      </c>
      <c r="V10" s="21"/>
      <c r="W10" s="21"/>
      <c r="X10" s="21"/>
      <c r="Y10" s="21"/>
      <c r="Z10" s="21"/>
      <c r="AA10" s="11"/>
      <c r="AB10" s="11"/>
      <c r="AC10" s="11"/>
      <c r="AD10" s="40" t="s">
        <v>46</v>
      </c>
      <c r="AE10" s="21"/>
    </row>
    <row r="11" spans="1:31" ht="12.75" hidden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1" t="s">
        <v>29</v>
      </c>
      <c r="V11" s="21"/>
      <c r="W11" s="21"/>
      <c r="X11" s="21"/>
      <c r="Y11" s="21"/>
      <c r="Z11" s="21"/>
      <c r="AA11" s="11"/>
      <c r="AB11" s="11"/>
      <c r="AC11" s="11"/>
      <c r="AD11" s="40" t="s">
        <v>45</v>
      </c>
      <c r="AE11" s="21"/>
    </row>
    <row r="12" spans="1:31" ht="18">
      <c r="A12" s="235" t="s">
        <v>168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</row>
    <row r="13" spans="1:31" ht="18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</row>
    <row r="14" spans="1:28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1:31" ht="20.25">
      <c r="A15" s="237" t="s">
        <v>226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</row>
    <row r="16" spans="1:31" ht="20.25">
      <c r="A16" s="241" t="s">
        <v>170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</row>
    <row r="17" spans="1:31" ht="20.25">
      <c r="A17" s="237" t="s">
        <v>158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</row>
    <row r="18" spans="1:28" ht="1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49"/>
      <c r="AB18" s="36"/>
    </row>
    <row r="19" spans="1:31" ht="13.5" customHeight="1">
      <c r="A19" s="22" t="s">
        <v>159</v>
      </c>
      <c r="B19" s="22"/>
      <c r="C19" s="22"/>
      <c r="D19" s="15"/>
      <c r="E19" s="15"/>
      <c r="F19" s="20"/>
      <c r="G19" s="15"/>
      <c r="H19" s="15"/>
      <c r="I19" s="15"/>
      <c r="J19" s="15"/>
      <c r="K19" s="15"/>
      <c r="L19" s="15"/>
      <c r="M19" s="11"/>
      <c r="N19" s="11"/>
      <c r="O19" s="11"/>
      <c r="P19" s="11"/>
      <c r="Q19" s="11"/>
      <c r="R19" s="11"/>
      <c r="S19" s="11"/>
      <c r="T19" s="11"/>
      <c r="U19" s="22"/>
      <c r="V19" s="22"/>
      <c r="W19" s="22"/>
      <c r="X19" s="22"/>
      <c r="Y19" s="22" t="s">
        <v>160</v>
      </c>
      <c r="Z19" s="22"/>
      <c r="AA19" s="22"/>
      <c r="AB19" s="22"/>
      <c r="AC19" s="22"/>
      <c r="AD19" s="22"/>
      <c r="AE19" s="22"/>
    </row>
    <row r="20" spans="1:33" ht="12.75">
      <c r="A20" s="21"/>
      <c r="B20" s="21"/>
      <c r="C20" s="21"/>
      <c r="D20" s="22"/>
      <c r="E20" s="22"/>
      <c r="F20" s="20"/>
      <c r="G20" s="22"/>
      <c r="H20" s="22"/>
      <c r="I20" s="22"/>
      <c r="J20" s="15"/>
      <c r="K20" s="15"/>
      <c r="L20" s="15"/>
      <c r="M20" s="11"/>
      <c r="N20" s="11"/>
      <c r="O20" s="11"/>
      <c r="P20" s="11"/>
      <c r="Q20" s="11"/>
      <c r="R20" s="11"/>
      <c r="S20" s="11"/>
      <c r="T20" s="11"/>
      <c r="U20" s="22"/>
      <c r="V20" s="22"/>
      <c r="W20" s="22"/>
      <c r="X20" s="22"/>
      <c r="Y20" s="22"/>
      <c r="Z20" s="50"/>
      <c r="AA20" s="22"/>
      <c r="AB20" s="22"/>
      <c r="AC20" s="22"/>
      <c r="AD20" s="22"/>
      <c r="AE20" s="22"/>
      <c r="AG20" s="161"/>
    </row>
    <row r="21" spans="1:33" ht="12.75">
      <c r="A21" s="239"/>
      <c r="B21" s="239"/>
      <c r="C21" s="239"/>
      <c r="D21" s="22"/>
      <c r="E21" s="22"/>
      <c r="F21" s="11"/>
      <c r="G21" s="11"/>
      <c r="H21" s="11"/>
      <c r="I21" s="22"/>
      <c r="J21" s="22"/>
      <c r="K21" s="22"/>
      <c r="L21" s="22"/>
      <c r="M21" s="22"/>
      <c r="N21" s="8"/>
      <c r="O21" s="8"/>
      <c r="P21" s="8"/>
      <c r="Q21" s="8"/>
      <c r="R21" s="8"/>
      <c r="S21" s="23"/>
      <c r="T21" s="23"/>
      <c r="U21" s="21"/>
      <c r="V21" s="21"/>
      <c r="W21" s="21"/>
      <c r="X21" s="21"/>
      <c r="Y21" s="22" t="s">
        <v>16</v>
      </c>
      <c r="Z21" s="22"/>
      <c r="AA21" s="22"/>
      <c r="AB21" s="22"/>
      <c r="AC21" s="202">
        <v>-5</v>
      </c>
      <c r="AD21" s="202">
        <v>-5</v>
      </c>
      <c r="AE21" s="201" t="s">
        <v>220</v>
      </c>
      <c r="AG21" s="161"/>
    </row>
    <row r="22" spans="1:31" ht="12.7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1"/>
      <c r="V22" s="40"/>
      <c r="W22" s="21"/>
      <c r="X22" s="21"/>
      <c r="Y22" s="22" t="s">
        <v>29</v>
      </c>
      <c r="Z22" s="22"/>
      <c r="AA22" s="22"/>
      <c r="AB22" s="22"/>
      <c r="AC22" s="202">
        <v>-5</v>
      </c>
      <c r="AD22" s="202">
        <v>-5</v>
      </c>
      <c r="AE22" s="201" t="s">
        <v>220</v>
      </c>
    </row>
    <row r="23" spans="1:31" ht="17.25" customHeight="1">
      <c r="A23" s="238" t="s">
        <v>105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</row>
    <row r="24" spans="1:31" ht="18">
      <c r="A24" s="21" t="s">
        <v>211</v>
      </c>
      <c r="B24" s="21"/>
      <c r="C24" s="21"/>
      <c r="D24" s="21"/>
      <c r="E24" s="21"/>
      <c r="F24" s="21"/>
      <c r="G24" s="21"/>
      <c r="H24" s="21"/>
      <c r="I24" s="21"/>
      <c r="J24" s="3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3" s="13" customFormat="1" ht="26.25" customHeight="1">
      <c r="A25" s="169" t="s">
        <v>23</v>
      </c>
      <c r="B25" s="169" t="s">
        <v>24</v>
      </c>
      <c r="C25" s="180" t="s">
        <v>0</v>
      </c>
      <c r="D25" s="180" t="s">
        <v>25</v>
      </c>
      <c r="E25" s="180" t="s">
        <v>17</v>
      </c>
      <c r="F25" s="169" t="s">
        <v>18</v>
      </c>
      <c r="G25" s="169" t="s">
        <v>236</v>
      </c>
      <c r="H25" s="205" t="s">
        <v>19</v>
      </c>
      <c r="I25" s="169" t="s">
        <v>3</v>
      </c>
      <c r="J25" s="180" t="s">
        <v>11</v>
      </c>
      <c r="K25" s="180" t="s">
        <v>9</v>
      </c>
      <c r="L25" s="168" t="s">
        <v>1</v>
      </c>
      <c r="M25" s="180" t="s">
        <v>1</v>
      </c>
      <c r="N25" s="180" t="s">
        <v>11</v>
      </c>
      <c r="O25" s="180"/>
      <c r="P25" s="180"/>
      <c r="Q25" s="169" t="s">
        <v>21</v>
      </c>
      <c r="R25" s="180" t="s">
        <v>11</v>
      </c>
      <c r="S25" s="180" t="s">
        <v>10</v>
      </c>
      <c r="T25" s="180"/>
      <c r="U25" s="180" t="s">
        <v>2</v>
      </c>
      <c r="V25" s="180" t="s">
        <v>11</v>
      </c>
      <c r="W25" s="169"/>
      <c r="X25" s="169"/>
      <c r="Y25" s="169" t="s">
        <v>102</v>
      </c>
      <c r="Z25" s="169" t="s">
        <v>11</v>
      </c>
      <c r="AA25" s="205" t="s">
        <v>12</v>
      </c>
      <c r="AB25" s="169" t="s">
        <v>12</v>
      </c>
      <c r="AC25" s="169" t="s">
        <v>20</v>
      </c>
      <c r="AD25" s="169" t="s">
        <v>14</v>
      </c>
      <c r="AE25" s="169" t="s">
        <v>22</v>
      </c>
      <c r="AF25" s="44" t="s">
        <v>33</v>
      </c>
      <c r="AG25" s="204"/>
    </row>
    <row r="26" spans="1:33" s="91" customFormat="1" ht="12.75">
      <c r="A26" s="220">
        <v>1</v>
      </c>
      <c r="B26" s="144">
        <v>148</v>
      </c>
      <c r="C26" s="146" t="s">
        <v>177</v>
      </c>
      <c r="D26" s="145" t="s">
        <v>68</v>
      </c>
      <c r="E26" s="27" t="s">
        <v>81</v>
      </c>
      <c r="F26" s="125">
        <v>0</v>
      </c>
      <c r="G26" s="27" t="s">
        <v>239</v>
      </c>
      <c r="H26" s="174">
        <f>IF(Финишки!$B$4=0," ",VLOOKUP(B26,Финишки!$A$4:$B$500,2,FALSE))</f>
        <v>0.007291666666666666</v>
      </c>
      <c r="I26" s="174">
        <f aca="true" t="shared" si="0" ref="I26:I54">H26-F26</f>
        <v>0.007291666666666666</v>
      </c>
      <c r="J26" s="175">
        <v>7</v>
      </c>
      <c r="K26" s="174">
        <f>IF(Финишки!$E$4=0," ",VLOOKUP(B26,Финишки!$D$4:$E$500,2,FALSE))</f>
        <v>0.007766203703703703</v>
      </c>
      <c r="L26" s="174">
        <f aca="true" t="shared" si="1" ref="L26:L54">K26-F26</f>
        <v>0.007766203703703703</v>
      </c>
      <c r="M26" s="174">
        <f aca="true" t="shared" si="2" ref="M26:M54">IF(L26=" "," ",L26-I26)</f>
        <v>0.0004745370370370372</v>
      </c>
      <c r="N26" s="175">
        <v>9</v>
      </c>
      <c r="O26" s="174">
        <f>IF(Финишки!$H$4=0," ",VLOOKUP(B26,Финишки!$G$4:$H$500,2,FALSE))</f>
        <v>0.01758101851851852</v>
      </c>
      <c r="P26" s="174">
        <f aca="true" t="shared" si="3" ref="P26:P54">O26-F26</f>
        <v>0.01758101851851852</v>
      </c>
      <c r="Q26" s="125">
        <f aca="true" t="shared" si="4" ref="Q26:Q54">IF(P26=" "," ",P26-L26)</f>
        <v>0.009814814814814818</v>
      </c>
      <c r="R26" s="175">
        <v>4</v>
      </c>
      <c r="S26" s="174">
        <f>IF(Финишки!$K$4=0," ",VLOOKUP(B26,Финишки!$J$4:$K$500,2,FALSE))</f>
        <v>0.018865740740740742</v>
      </c>
      <c r="T26" s="174">
        <f aca="true" t="shared" si="5" ref="T26:T54">S26-F26</f>
        <v>0.018865740740740742</v>
      </c>
      <c r="U26" s="174">
        <f aca="true" t="shared" si="6" ref="U26:U54">IF(T26=" "," ",T26-P26)</f>
        <v>0.0012847222222222218</v>
      </c>
      <c r="V26" s="175">
        <v>9</v>
      </c>
      <c r="W26" s="177">
        <f>IF(Финишки!$M$4=0," ",VLOOKUP(B26,Финишки!$M$4:$N$500,2,FALSE))</f>
        <v>0.02642361111111111</v>
      </c>
      <c r="X26" s="177">
        <f aca="true" t="shared" si="7" ref="X26:X54">W26-F26</f>
        <v>0.02642361111111111</v>
      </c>
      <c r="Y26" s="174">
        <f aca="true" t="shared" si="8" ref="Y26:Y54">IF(X26=" "," ",X26-T26)</f>
        <v>0.007557870370370368</v>
      </c>
      <c r="Z26" s="175">
        <v>3</v>
      </c>
      <c r="AA26" s="102">
        <f>IF(Финишки!$M$4=0," ",VLOOKUP(B26,Финишки!$M$4:$N$500,2,FALSE))</f>
        <v>0.02642361111111111</v>
      </c>
      <c r="AB26" s="173">
        <f aca="true" t="shared" si="9" ref="AB26:AB53">AA26-F26</f>
        <v>0.02642361111111111</v>
      </c>
      <c r="AC26" s="102">
        <f aca="true" t="shared" si="10" ref="AC26:AC54">SUM(I26+AB26)</f>
        <v>0.033715277777777775</v>
      </c>
      <c r="AD26" s="178">
        <v>0</v>
      </c>
      <c r="AE26" s="103" t="s">
        <v>225</v>
      </c>
      <c r="AF26" s="122"/>
      <c r="AG26" s="162">
        <f>MIN(AB26:AB54)</f>
        <v>0.02642361111111111</v>
      </c>
    </row>
    <row r="27" spans="1:33" s="91" customFormat="1" ht="12.75">
      <c r="A27" s="220">
        <v>2</v>
      </c>
      <c r="B27" s="144">
        <v>137</v>
      </c>
      <c r="C27" s="195" t="s">
        <v>72</v>
      </c>
      <c r="D27" s="136" t="s">
        <v>68</v>
      </c>
      <c r="E27" s="196" t="s">
        <v>54</v>
      </c>
      <c r="F27" s="125">
        <v>0</v>
      </c>
      <c r="G27" s="103" t="s">
        <v>38</v>
      </c>
      <c r="H27" s="174">
        <f>IF(Финишки!$B$4=0," ",VLOOKUP(B27,Финишки!$A$4:$B$500,2,FALSE))</f>
        <v>0.007013888888888889</v>
      </c>
      <c r="I27" s="174">
        <f t="shared" si="0"/>
        <v>0.007013888888888889</v>
      </c>
      <c r="J27" s="175">
        <v>2</v>
      </c>
      <c r="K27" s="174">
        <f>IF(Финишки!$E$4=0," ",VLOOKUP(B27,Финишки!$D$4:$E$500,2,FALSE))</f>
        <v>0.007349537037037037</v>
      </c>
      <c r="L27" s="174">
        <f t="shared" si="1"/>
        <v>0.007349537037037037</v>
      </c>
      <c r="M27" s="174">
        <f t="shared" si="2"/>
        <v>0.0003356481481481483</v>
      </c>
      <c r="N27" s="175">
        <v>1</v>
      </c>
      <c r="O27" s="174">
        <f>IF(Финишки!$H$4=0," ",VLOOKUP(B27,Финишки!$G$4:$H$500,2,FALSE))</f>
        <v>0.017627314814814814</v>
      </c>
      <c r="P27" s="174">
        <f t="shared" si="3"/>
        <v>0.017627314814814814</v>
      </c>
      <c r="Q27" s="125">
        <f t="shared" si="4"/>
        <v>0.010277777777777778</v>
      </c>
      <c r="R27" s="175">
        <v>6</v>
      </c>
      <c r="S27" s="174">
        <f>IF(Финишки!$K$4=0," ",VLOOKUP(B27,Финишки!$J$4:$K$500,2,FALSE))</f>
        <v>0.01869212962962963</v>
      </c>
      <c r="T27" s="174">
        <f t="shared" si="5"/>
        <v>0.01869212962962963</v>
      </c>
      <c r="U27" s="174">
        <f t="shared" si="6"/>
        <v>0.001064814814814817</v>
      </c>
      <c r="V27" s="175">
        <v>6</v>
      </c>
      <c r="W27" s="177">
        <f>IF(Финишки!$M$4=0," ",VLOOKUP(B27,Финишки!$M$4:$N$500,2,FALSE))</f>
        <v>0.02667824074074074</v>
      </c>
      <c r="X27" s="177">
        <f t="shared" si="7"/>
        <v>0.02667824074074074</v>
      </c>
      <c r="Y27" s="174">
        <f t="shared" si="8"/>
        <v>0.007986111111111107</v>
      </c>
      <c r="Z27" s="175">
        <v>4</v>
      </c>
      <c r="AA27" s="102">
        <f>IF(Финишки!$M$4=0," ",VLOOKUP(B27,Финишки!$M$4:$N$500,2,FALSE))</f>
        <v>0.02667824074074074</v>
      </c>
      <c r="AB27" s="173">
        <f t="shared" si="9"/>
        <v>0.02667824074074074</v>
      </c>
      <c r="AC27" s="102">
        <f t="shared" si="10"/>
        <v>0.03369212962962963</v>
      </c>
      <c r="AD27" s="178">
        <f>AB27-AB26</f>
        <v>0.00025462962962962896</v>
      </c>
      <c r="AE27" s="103" t="s">
        <v>225</v>
      </c>
      <c r="AF27" s="122"/>
      <c r="AG27" s="160"/>
    </row>
    <row r="28" spans="1:33" s="91" customFormat="1" ht="12.75">
      <c r="A28" s="220">
        <v>3</v>
      </c>
      <c r="B28" s="144">
        <v>150</v>
      </c>
      <c r="C28" s="146" t="s">
        <v>203</v>
      </c>
      <c r="D28" s="145" t="s">
        <v>68</v>
      </c>
      <c r="E28" s="27" t="s">
        <v>47</v>
      </c>
      <c r="F28" s="125">
        <v>0</v>
      </c>
      <c r="G28" s="27" t="s">
        <v>239</v>
      </c>
      <c r="H28" s="174">
        <f>IF(Финишки!$B$4=0," ",VLOOKUP(B28,Финишки!$A$4:$B$500,2,FALSE))</f>
        <v>0.007129629629629631</v>
      </c>
      <c r="I28" s="174">
        <f t="shared" si="0"/>
        <v>0.007129629629629631</v>
      </c>
      <c r="J28" s="175">
        <v>3</v>
      </c>
      <c r="K28" s="174">
        <f>IF(Финишки!$E$4=0," ",VLOOKUP(B28,Финишки!$D$4:$E$500,2,FALSE))</f>
        <v>0.0077314814814814815</v>
      </c>
      <c r="L28" s="174">
        <f t="shared" si="1"/>
        <v>0.0077314814814814815</v>
      </c>
      <c r="M28" s="174">
        <f t="shared" si="2"/>
        <v>0.0006018518518518508</v>
      </c>
      <c r="N28" s="175">
        <v>19</v>
      </c>
      <c r="O28" s="174">
        <f>IF(Финишки!$H$4=0," ",VLOOKUP(B28,Финишки!$G$4:$H$500,2,FALSE))</f>
        <v>0.017372685185185185</v>
      </c>
      <c r="P28" s="174">
        <f t="shared" si="3"/>
        <v>0.017372685185185185</v>
      </c>
      <c r="Q28" s="125">
        <f t="shared" si="4"/>
        <v>0.009641203703703704</v>
      </c>
      <c r="R28" s="175">
        <v>2</v>
      </c>
      <c r="S28" s="174">
        <f>IF(Финишки!$K$4=0," ",VLOOKUP(B28,Финишки!$J$4:$K$500,2,FALSE))</f>
        <v>0.018055555555555557</v>
      </c>
      <c r="T28" s="174">
        <f t="shared" si="5"/>
        <v>0.018055555555555557</v>
      </c>
      <c r="U28" s="174">
        <f t="shared" si="6"/>
        <v>0.0006828703703703719</v>
      </c>
      <c r="V28" s="175">
        <v>1</v>
      </c>
      <c r="W28" s="177">
        <f>IF(Финишки!$M$4=0," ",VLOOKUP(B28,Финишки!$M$4:$N$500,2,FALSE))</f>
        <v>0.027511574074074074</v>
      </c>
      <c r="X28" s="177">
        <f t="shared" si="7"/>
        <v>0.027511574074074074</v>
      </c>
      <c r="Y28" s="174">
        <f t="shared" si="8"/>
        <v>0.009456018518518516</v>
      </c>
      <c r="Z28" s="175">
        <v>10</v>
      </c>
      <c r="AA28" s="102">
        <f>IF(Финишки!$M$4=0," ",VLOOKUP(B28,Финишки!$M$4:$N$500,2,FALSE))</f>
        <v>0.027511574074074074</v>
      </c>
      <c r="AB28" s="173">
        <f t="shared" si="9"/>
        <v>0.027511574074074074</v>
      </c>
      <c r="AC28" s="102">
        <f t="shared" si="10"/>
        <v>0.0346412037037037</v>
      </c>
      <c r="AD28" s="178">
        <f>AB28-AB26</f>
        <v>0.0010879629629629642</v>
      </c>
      <c r="AE28" s="103" t="s">
        <v>248</v>
      </c>
      <c r="AF28" s="122"/>
      <c r="AG28" s="160"/>
    </row>
    <row r="29" spans="1:33" s="91" customFormat="1" ht="12.75">
      <c r="A29" s="103">
        <v>4</v>
      </c>
      <c r="B29" s="144">
        <v>147</v>
      </c>
      <c r="C29" s="146" t="s">
        <v>194</v>
      </c>
      <c r="D29" s="145" t="s">
        <v>67</v>
      </c>
      <c r="E29" s="27"/>
      <c r="F29" s="125">
        <v>0</v>
      </c>
      <c r="G29" s="27" t="s">
        <v>239</v>
      </c>
      <c r="H29" s="174">
        <f>IF(Финишки!$B$4=0," ",VLOOKUP(B29,Финишки!$A$4:$B$500,2,FALSE))</f>
        <v>0.007986111111111112</v>
      </c>
      <c r="I29" s="174">
        <f t="shared" si="0"/>
        <v>0.007986111111111112</v>
      </c>
      <c r="J29" s="175">
        <v>15</v>
      </c>
      <c r="K29" s="174">
        <f>IF(Финишки!$E$4=0," ",VLOOKUP(B29,Финишки!$D$4:$E$500,2,FALSE))</f>
        <v>0.00849537037037037</v>
      </c>
      <c r="L29" s="174">
        <f t="shared" si="1"/>
        <v>0.00849537037037037</v>
      </c>
      <c r="M29" s="174">
        <f t="shared" si="2"/>
        <v>0.0005092592592592579</v>
      </c>
      <c r="N29" s="175">
        <v>12</v>
      </c>
      <c r="O29" s="174">
        <f>IF(Финишки!$H$4=0," ",VLOOKUP(B29,Финишки!$G$4:$H$500,2,FALSE))</f>
        <v>0.021180555555555553</v>
      </c>
      <c r="P29" s="174">
        <f t="shared" si="3"/>
        <v>0.021180555555555553</v>
      </c>
      <c r="Q29" s="125">
        <f t="shared" si="4"/>
        <v>0.012685185185185183</v>
      </c>
      <c r="R29" s="175">
        <v>18</v>
      </c>
      <c r="S29" s="174">
        <f>IF(Финишки!$K$4=0," ",VLOOKUP(B29,Финишки!$J$4:$K$500,2,FALSE))</f>
        <v>0.02280092592592593</v>
      </c>
      <c r="T29" s="174">
        <f t="shared" si="5"/>
        <v>0.02280092592592593</v>
      </c>
      <c r="U29" s="174">
        <f t="shared" si="6"/>
        <v>0.0016203703703703762</v>
      </c>
      <c r="V29" s="175">
        <v>14</v>
      </c>
      <c r="W29" s="177">
        <f>IF(Финишки!$M$4=0," ",VLOOKUP(B29,Финишки!$M$4:$N$500,2,FALSE))</f>
        <v>0.0278125</v>
      </c>
      <c r="X29" s="177">
        <f t="shared" si="7"/>
        <v>0.0278125</v>
      </c>
      <c r="Y29" s="174">
        <f t="shared" si="8"/>
        <v>0.005011574074074071</v>
      </c>
      <c r="Z29" s="175">
        <v>1</v>
      </c>
      <c r="AA29" s="102">
        <f>IF(Финишки!$M$4=0," ",VLOOKUP(B29,Финишки!$M$4:$N$500,2,FALSE))</f>
        <v>0.0278125</v>
      </c>
      <c r="AB29" s="173">
        <f t="shared" si="9"/>
        <v>0.0278125</v>
      </c>
      <c r="AC29" s="102">
        <f t="shared" si="10"/>
        <v>0.035798611111111114</v>
      </c>
      <c r="AD29" s="178">
        <f>AB29-AB26</f>
        <v>0.001388888888888891</v>
      </c>
      <c r="AE29" s="103" t="s">
        <v>248</v>
      </c>
      <c r="AF29" s="122"/>
      <c r="AG29" s="160"/>
    </row>
    <row r="30" spans="1:33" s="91" customFormat="1" ht="12.75">
      <c r="A30" s="103">
        <v>5</v>
      </c>
      <c r="B30" s="144">
        <v>126</v>
      </c>
      <c r="C30" s="195" t="s">
        <v>132</v>
      </c>
      <c r="D30" s="136" t="s">
        <v>67</v>
      </c>
      <c r="E30" s="196" t="s">
        <v>54</v>
      </c>
      <c r="F30" s="125">
        <v>0</v>
      </c>
      <c r="G30" s="103" t="s">
        <v>38</v>
      </c>
      <c r="H30" s="174">
        <f>IF(Финишки!$B$4=0," ",VLOOKUP(B30,Финишки!$A$4:$B$500,2,FALSE))</f>
        <v>0.00673611111111111</v>
      </c>
      <c r="I30" s="174">
        <f t="shared" si="0"/>
        <v>0.00673611111111111</v>
      </c>
      <c r="J30" s="175">
        <v>1</v>
      </c>
      <c r="K30" s="174">
        <f>IF(Финишки!$E$4=0," ",VLOOKUP(B30,Финишки!$D$4:$E$500,2,FALSE))</f>
        <v>0.007141203703703704</v>
      </c>
      <c r="L30" s="174">
        <f t="shared" si="1"/>
        <v>0.007141203703703704</v>
      </c>
      <c r="M30" s="174">
        <f t="shared" si="2"/>
        <v>0.00040509259259259404</v>
      </c>
      <c r="N30" s="175">
        <v>3</v>
      </c>
      <c r="O30" s="174">
        <f>IF(Финишки!$H$4=0," ",VLOOKUP(B30,Финишки!$G$4:$H$500,2,FALSE))</f>
        <v>0.017974537037037035</v>
      </c>
      <c r="P30" s="174">
        <f t="shared" si="3"/>
        <v>0.017974537037037035</v>
      </c>
      <c r="Q30" s="125">
        <f t="shared" si="4"/>
        <v>0.01083333333333333</v>
      </c>
      <c r="R30" s="175">
        <v>9</v>
      </c>
      <c r="S30" s="174">
        <f>IF(Финишки!$K$4=0," ",VLOOKUP(B30,Финишки!$J$4:$K$500,2,FALSE))</f>
        <v>0.019444444444444445</v>
      </c>
      <c r="T30" s="174">
        <f t="shared" si="5"/>
        <v>0.019444444444444445</v>
      </c>
      <c r="U30" s="174">
        <f t="shared" si="6"/>
        <v>0.0014699074074074094</v>
      </c>
      <c r="V30" s="175">
        <v>11</v>
      </c>
      <c r="W30" s="177">
        <f>IF(Финишки!$M$4=0," ",VLOOKUP(B30,Финишки!$M$4:$N$500,2,FALSE))</f>
        <v>0.02854166666666667</v>
      </c>
      <c r="X30" s="177">
        <f t="shared" si="7"/>
        <v>0.02854166666666667</v>
      </c>
      <c r="Y30" s="174">
        <f t="shared" si="8"/>
        <v>0.009097222222222225</v>
      </c>
      <c r="Z30" s="175">
        <v>6</v>
      </c>
      <c r="AA30" s="102">
        <f>IF(Финишки!$M$4=0," ",VLOOKUP(B30,Финишки!$M$4:$N$500,2,FALSE))</f>
        <v>0.02854166666666667</v>
      </c>
      <c r="AB30" s="173">
        <f t="shared" si="9"/>
        <v>0.02854166666666667</v>
      </c>
      <c r="AC30" s="102">
        <f t="shared" si="10"/>
        <v>0.03527777777777778</v>
      </c>
      <c r="AD30" s="178">
        <f>AB30-AB26</f>
        <v>0.0021180555555555605</v>
      </c>
      <c r="AE30" s="103" t="s">
        <v>248</v>
      </c>
      <c r="AF30" s="122"/>
      <c r="AG30" s="160"/>
    </row>
    <row r="31" spans="1:33" s="91" customFormat="1" ht="12.75">
      <c r="A31" s="103">
        <v>6</v>
      </c>
      <c r="B31" s="144">
        <v>122</v>
      </c>
      <c r="C31" s="195" t="s">
        <v>111</v>
      </c>
      <c r="D31" s="136" t="s">
        <v>68</v>
      </c>
      <c r="E31" s="196" t="s">
        <v>47</v>
      </c>
      <c r="F31" s="125">
        <v>0</v>
      </c>
      <c r="G31" s="27" t="s">
        <v>239</v>
      </c>
      <c r="H31" s="174">
        <f>IF(Финишки!$B$4=0," ",VLOOKUP(B31,Финишки!$A$4:$B$500,2,FALSE))</f>
        <v>0.0071643518518518514</v>
      </c>
      <c r="I31" s="174">
        <f t="shared" si="0"/>
        <v>0.0071643518518518514</v>
      </c>
      <c r="J31" s="175">
        <v>6</v>
      </c>
      <c r="K31" s="174">
        <f>IF(Финишки!$E$4=0," ",VLOOKUP(B31,Финишки!$D$4:$E$500,2,FALSE))</f>
        <v>0.007754629629629629</v>
      </c>
      <c r="L31" s="174">
        <f t="shared" si="1"/>
        <v>0.007754629629629629</v>
      </c>
      <c r="M31" s="174">
        <f t="shared" si="2"/>
        <v>0.0005902777777777772</v>
      </c>
      <c r="N31" s="175">
        <v>17</v>
      </c>
      <c r="O31" s="174">
        <f>IF(Финишки!$H$4=0," ",VLOOKUP(B31,Финишки!$G$4:$H$500,2,FALSE))</f>
        <v>0.01851851851851852</v>
      </c>
      <c r="P31" s="174">
        <f t="shared" si="3"/>
        <v>0.01851851851851852</v>
      </c>
      <c r="Q31" s="125">
        <f t="shared" si="4"/>
        <v>0.010763888888888892</v>
      </c>
      <c r="R31" s="175">
        <v>8</v>
      </c>
      <c r="S31" s="174">
        <f>IF(Финишки!$K$4=0," ",VLOOKUP(B31,Финишки!$J$4:$K$500,2,FALSE))</f>
        <v>0.01945601851851852</v>
      </c>
      <c r="T31" s="174">
        <f t="shared" si="5"/>
        <v>0.01945601851851852</v>
      </c>
      <c r="U31" s="174">
        <f t="shared" si="6"/>
        <v>0.0009374999999999974</v>
      </c>
      <c r="V31" s="175">
        <v>3</v>
      </c>
      <c r="W31" s="177">
        <f>IF(Финишки!$M$4=0," ",VLOOKUP(B31,Финишки!$M$4:$N$500,2,FALSE))</f>
        <v>0.02890046296296296</v>
      </c>
      <c r="X31" s="177">
        <f t="shared" si="7"/>
        <v>0.02890046296296296</v>
      </c>
      <c r="Y31" s="174">
        <f t="shared" si="8"/>
        <v>0.009444444444444443</v>
      </c>
      <c r="Z31" s="175">
        <v>9</v>
      </c>
      <c r="AA31" s="102">
        <f>IF(Финишки!$M$4=0," ",VLOOKUP(B31,Финишки!$M$4:$N$500,2,FALSE))</f>
        <v>0.02890046296296296</v>
      </c>
      <c r="AB31" s="173">
        <f t="shared" si="9"/>
        <v>0.02890046296296296</v>
      </c>
      <c r="AC31" s="102">
        <f t="shared" si="10"/>
        <v>0.03606481481481481</v>
      </c>
      <c r="AD31" s="178">
        <f>AB31-AB26</f>
        <v>0.0024768518518518516</v>
      </c>
      <c r="AE31" s="103" t="s">
        <v>249</v>
      </c>
      <c r="AF31" s="122"/>
      <c r="AG31" s="160"/>
    </row>
    <row r="32" spans="1:33" s="91" customFormat="1" ht="12.75">
      <c r="A32" s="103">
        <v>7</v>
      </c>
      <c r="B32" s="144">
        <v>149</v>
      </c>
      <c r="C32" s="146" t="s">
        <v>202</v>
      </c>
      <c r="D32" s="145" t="s">
        <v>67</v>
      </c>
      <c r="E32" s="27" t="s">
        <v>47</v>
      </c>
      <c r="F32" s="125">
        <v>0</v>
      </c>
      <c r="G32" s="27" t="s">
        <v>239</v>
      </c>
      <c r="H32" s="174">
        <f>IF(Финишки!$B$4=0," ",VLOOKUP(B32,Финишки!$A$4:$B$500,2,FALSE))</f>
        <v>0.007141203703703704</v>
      </c>
      <c r="I32" s="174">
        <f t="shared" si="0"/>
        <v>0.007141203703703704</v>
      </c>
      <c r="J32" s="175">
        <v>4</v>
      </c>
      <c r="K32" s="174">
        <f>IF(Финишки!$E$4=0," ",VLOOKUP(B32,Финишки!$D$4:$E$500,2,FALSE))</f>
        <v>0.007789351851851852</v>
      </c>
      <c r="L32" s="174">
        <f t="shared" si="1"/>
        <v>0.007789351851851852</v>
      </c>
      <c r="M32" s="174">
        <f t="shared" si="2"/>
        <v>0.0006481481481481477</v>
      </c>
      <c r="N32" s="175">
        <v>23</v>
      </c>
      <c r="O32" s="174">
        <f>IF(Финишки!$H$4=0," ",VLOOKUP(B32,Финишки!$G$4:$H$500,2,FALSE))</f>
        <v>0.01765046296296296</v>
      </c>
      <c r="P32" s="174">
        <f t="shared" si="3"/>
        <v>0.01765046296296296</v>
      </c>
      <c r="Q32" s="125">
        <f t="shared" si="4"/>
        <v>0.009861111111111109</v>
      </c>
      <c r="R32" s="175">
        <v>5</v>
      </c>
      <c r="S32" s="174">
        <f>IF(Финишки!$K$4=0," ",VLOOKUP(B32,Финишки!$J$4:$K$500,2,FALSE))</f>
        <v>0.018379629629629628</v>
      </c>
      <c r="T32" s="174">
        <f t="shared" si="5"/>
        <v>0.018379629629629628</v>
      </c>
      <c r="U32" s="174">
        <f t="shared" si="6"/>
        <v>0.0007291666666666662</v>
      </c>
      <c r="V32" s="175">
        <v>2</v>
      </c>
      <c r="W32" s="177">
        <f>IF(Финишки!$M$4=0," ",VLOOKUP(B32,Финишки!$M$4:$N$500,2,FALSE))</f>
        <v>0.028993055555555553</v>
      </c>
      <c r="X32" s="177">
        <f t="shared" si="7"/>
        <v>0.028993055555555553</v>
      </c>
      <c r="Y32" s="174">
        <f t="shared" si="8"/>
        <v>0.010613425925925925</v>
      </c>
      <c r="Z32" s="175">
        <v>14</v>
      </c>
      <c r="AA32" s="102">
        <f>IF(Финишки!$M$4=0," ",VLOOKUP(B32,Финишки!$M$4:$N$500,2,FALSE))</f>
        <v>0.028993055555555553</v>
      </c>
      <c r="AB32" s="173">
        <f t="shared" si="9"/>
        <v>0.028993055555555553</v>
      </c>
      <c r="AC32" s="102">
        <f t="shared" si="10"/>
        <v>0.036134259259259255</v>
      </c>
      <c r="AD32" s="178">
        <f>AB32-AB26</f>
        <v>0.0025694444444444436</v>
      </c>
      <c r="AE32" s="103" t="s">
        <v>249</v>
      </c>
      <c r="AF32" s="122"/>
      <c r="AG32" s="160"/>
    </row>
    <row r="33" spans="1:33" s="91" customFormat="1" ht="12.75">
      <c r="A33" s="103">
        <v>8</v>
      </c>
      <c r="B33" s="144">
        <v>127</v>
      </c>
      <c r="C33" s="195" t="s">
        <v>71</v>
      </c>
      <c r="D33" s="136" t="s">
        <v>67</v>
      </c>
      <c r="E33" s="196" t="s">
        <v>98</v>
      </c>
      <c r="F33" s="125">
        <v>0</v>
      </c>
      <c r="G33" s="103" t="s">
        <v>38</v>
      </c>
      <c r="H33" s="174">
        <f>IF(Финишки!$B$4=0," ",VLOOKUP(B33,Финишки!$A$4:$B$500,2,FALSE))</f>
        <v>0.007372685185185186</v>
      </c>
      <c r="I33" s="174">
        <f t="shared" si="0"/>
        <v>0.007372685185185186</v>
      </c>
      <c r="J33" s="175">
        <v>8</v>
      </c>
      <c r="K33" s="174">
        <f>IF(Финишки!$E$4=0," ",VLOOKUP(B33,Финишки!$D$4:$E$500,2,FALSE))</f>
        <v>0.0078009259259259256</v>
      </c>
      <c r="L33" s="174">
        <f t="shared" si="1"/>
        <v>0.0078009259259259256</v>
      </c>
      <c r="M33" s="174">
        <f t="shared" si="2"/>
        <v>0.00042824074074073945</v>
      </c>
      <c r="N33" s="175">
        <v>4</v>
      </c>
      <c r="O33" s="174">
        <f>IF(Финишки!$H$4=0," ",VLOOKUP(B33,Финишки!$G$4:$H$500,2,FALSE))</f>
        <v>0.018078703703703704</v>
      </c>
      <c r="P33" s="174">
        <f t="shared" si="3"/>
        <v>0.018078703703703704</v>
      </c>
      <c r="Q33" s="125">
        <f t="shared" si="4"/>
        <v>0.010277777777777778</v>
      </c>
      <c r="R33" s="175">
        <v>7</v>
      </c>
      <c r="S33" s="174">
        <f>IF(Финишки!$K$4=0," ",VLOOKUP(B33,Финишки!$J$4:$K$500,2,FALSE))</f>
        <v>0.01965277777777778</v>
      </c>
      <c r="T33" s="174">
        <f t="shared" si="5"/>
        <v>0.01965277777777778</v>
      </c>
      <c r="U33" s="174">
        <f t="shared" si="6"/>
        <v>0.001574074074074075</v>
      </c>
      <c r="V33" s="175">
        <v>12</v>
      </c>
      <c r="W33" s="177">
        <f>IF(Финишки!$M$4=0," ",VLOOKUP(B33,Финишки!$M$4:$N$500,2,FALSE))</f>
        <v>0.030138888888888885</v>
      </c>
      <c r="X33" s="177">
        <f t="shared" si="7"/>
        <v>0.030138888888888885</v>
      </c>
      <c r="Y33" s="174">
        <f t="shared" si="8"/>
        <v>0.010486111111111106</v>
      </c>
      <c r="Z33" s="175">
        <v>13</v>
      </c>
      <c r="AA33" s="102">
        <f>IF(Финишки!$M$4=0," ",VLOOKUP(B33,Финишки!$M$4:$N$500,2,FALSE))</f>
        <v>0.030138888888888885</v>
      </c>
      <c r="AB33" s="173">
        <f t="shared" si="9"/>
        <v>0.030138888888888885</v>
      </c>
      <c r="AC33" s="102">
        <f t="shared" si="10"/>
        <v>0.03751157407407407</v>
      </c>
      <c r="AD33" s="178">
        <f>AB33-AB26</f>
        <v>0.0037152777777777757</v>
      </c>
      <c r="AE33" s="103" t="s">
        <v>249</v>
      </c>
      <c r="AF33" s="122"/>
      <c r="AG33" s="160"/>
    </row>
    <row r="34" spans="1:33" s="91" customFormat="1" ht="12.75">
      <c r="A34" s="103">
        <v>9</v>
      </c>
      <c r="B34" s="144">
        <v>120</v>
      </c>
      <c r="C34" s="195" t="s">
        <v>107</v>
      </c>
      <c r="D34" s="100">
        <v>2007</v>
      </c>
      <c r="E34" s="196" t="s">
        <v>47</v>
      </c>
      <c r="F34" s="125">
        <v>0</v>
      </c>
      <c r="G34" s="27" t="s">
        <v>239</v>
      </c>
      <c r="H34" s="174">
        <f>IF(Финишки!$B$4=0," ",VLOOKUP(B34,Финишки!$A$4:$B$500,2,FALSE))</f>
        <v>0.00835648148148148</v>
      </c>
      <c r="I34" s="174">
        <f t="shared" si="0"/>
        <v>0.00835648148148148</v>
      </c>
      <c r="J34" s="175">
        <v>18</v>
      </c>
      <c r="K34" s="174">
        <f>IF(Финишки!$E$4=0," ",VLOOKUP(B34,Финишки!$D$4:$E$500,2,FALSE))</f>
        <v>0.008796296296296297</v>
      </c>
      <c r="L34" s="174">
        <f t="shared" si="1"/>
        <v>0.008796296296296297</v>
      </c>
      <c r="M34" s="174">
        <f t="shared" si="2"/>
        <v>0.0004398148148148165</v>
      </c>
      <c r="N34" s="175">
        <v>6</v>
      </c>
      <c r="O34" s="174">
        <f>IF(Финишки!$H$4=0," ",VLOOKUP(B34,Финишки!$G$4:$H$500,2,FALSE))</f>
        <v>0.019872685185185184</v>
      </c>
      <c r="P34" s="174">
        <f t="shared" si="3"/>
        <v>0.019872685185185184</v>
      </c>
      <c r="Q34" s="125">
        <f t="shared" si="4"/>
        <v>0.011076388888888887</v>
      </c>
      <c r="R34" s="175">
        <v>11</v>
      </c>
      <c r="S34" s="174">
        <f>IF(Финишки!$K$4=0," ",VLOOKUP(B34,Финишки!$J$4:$K$500,2,FALSE))</f>
        <v>0.022395833333333334</v>
      </c>
      <c r="T34" s="174">
        <f t="shared" si="5"/>
        <v>0.022395833333333334</v>
      </c>
      <c r="U34" s="174">
        <f t="shared" si="6"/>
        <v>0.0025231481481481494</v>
      </c>
      <c r="V34" s="175">
        <v>27</v>
      </c>
      <c r="W34" s="177">
        <f>IF(Финишки!$M$4=0," ",VLOOKUP(B34,Финишки!$M$4:$N$500,2,FALSE))</f>
        <v>0.03053240740740741</v>
      </c>
      <c r="X34" s="177">
        <f t="shared" si="7"/>
        <v>0.03053240740740741</v>
      </c>
      <c r="Y34" s="174">
        <f t="shared" si="8"/>
        <v>0.008136574074074077</v>
      </c>
      <c r="Z34" s="175">
        <v>5</v>
      </c>
      <c r="AA34" s="102">
        <f>IF(Финишки!$M$4=0," ",VLOOKUP(B34,Финишки!$M$4:$N$500,2,FALSE))</f>
        <v>0.03053240740740741</v>
      </c>
      <c r="AB34" s="173">
        <f t="shared" si="9"/>
        <v>0.03053240740740741</v>
      </c>
      <c r="AC34" s="102">
        <f t="shared" si="10"/>
        <v>0.03888888888888889</v>
      </c>
      <c r="AD34" s="178">
        <f>AB34-AB26</f>
        <v>0.004108796296296301</v>
      </c>
      <c r="AE34" s="103" t="s">
        <v>249</v>
      </c>
      <c r="AF34" s="122"/>
      <c r="AG34" s="160"/>
    </row>
    <row r="35" spans="1:33" s="91" customFormat="1" ht="12.75">
      <c r="A35" s="103">
        <v>10</v>
      </c>
      <c r="B35" s="144">
        <v>139</v>
      </c>
      <c r="C35" s="195" t="s">
        <v>219</v>
      </c>
      <c r="D35" s="136" t="s">
        <v>68</v>
      </c>
      <c r="E35" s="100"/>
      <c r="F35" s="125">
        <v>0</v>
      </c>
      <c r="G35" s="103" t="s">
        <v>38</v>
      </c>
      <c r="H35" s="174">
        <f>IF(Финишки!$B$4=0," ",VLOOKUP(B35,Финишки!$A$4:$B$500,2,FALSE))</f>
        <v>0.008854166666666666</v>
      </c>
      <c r="I35" s="174">
        <f t="shared" si="0"/>
        <v>0.008854166666666666</v>
      </c>
      <c r="J35" s="175">
        <v>21</v>
      </c>
      <c r="K35" s="174">
        <f>IF(Финишки!$E$4=0," ",VLOOKUP(B35,Финишки!$D$4:$E$500,2,FALSE))</f>
        <v>0.009421296296296296</v>
      </c>
      <c r="L35" s="174">
        <f t="shared" si="1"/>
        <v>0.009421296296296296</v>
      </c>
      <c r="M35" s="174">
        <f t="shared" si="2"/>
        <v>0.0005671296296296292</v>
      </c>
      <c r="N35" s="175">
        <v>16</v>
      </c>
      <c r="O35" s="174">
        <f>IF(Финишки!$H$4=0," ",VLOOKUP(B35,Финишки!$G$4:$H$500,2,FALSE))</f>
        <v>0.022222222222222223</v>
      </c>
      <c r="P35" s="174">
        <f t="shared" si="3"/>
        <v>0.022222222222222223</v>
      </c>
      <c r="Q35" s="125">
        <f t="shared" si="4"/>
        <v>0.012800925925925927</v>
      </c>
      <c r="R35" s="175">
        <v>20</v>
      </c>
      <c r="S35" s="174">
        <f>IF(Финишки!$K$4=0," ",VLOOKUP(B35,Финишки!$J$4:$K$500,2,FALSE))</f>
        <v>0.0250462962962963</v>
      </c>
      <c r="T35" s="174">
        <f t="shared" si="5"/>
        <v>0.0250462962962963</v>
      </c>
      <c r="U35" s="174">
        <f t="shared" si="6"/>
        <v>0.002824074074074076</v>
      </c>
      <c r="V35" s="175">
        <v>28</v>
      </c>
      <c r="W35" s="177">
        <f>IF(Финишки!$M$4=0," ",VLOOKUP(B35,Финишки!$M$4:$N$500,2,FALSE))</f>
        <v>0.030821759259259257</v>
      </c>
      <c r="X35" s="177">
        <f t="shared" si="7"/>
        <v>0.030821759259259257</v>
      </c>
      <c r="Y35" s="174">
        <f t="shared" si="8"/>
        <v>0.005775462962962958</v>
      </c>
      <c r="Z35" s="175">
        <v>2</v>
      </c>
      <c r="AA35" s="102">
        <f>IF(Финишки!$M$4=0," ",VLOOKUP(B35,Финишки!$M$4:$N$500,2,FALSE))</f>
        <v>0.030821759259259257</v>
      </c>
      <c r="AB35" s="173">
        <f t="shared" si="9"/>
        <v>0.030821759259259257</v>
      </c>
      <c r="AC35" s="102">
        <f t="shared" si="10"/>
        <v>0.03967592592592592</v>
      </c>
      <c r="AD35" s="178">
        <f>AB35-AB26</f>
        <v>0.0043981481481481476</v>
      </c>
      <c r="AE35" s="103" t="s">
        <v>250</v>
      </c>
      <c r="AF35" s="122"/>
      <c r="AG35" s="160"/>
    </row>
    <row r="36" spans="1:33" s="91" customFormat="1" ht="12.75">
      <c r="A36" s="103">
        <v>11</v>
      </c>
      <c r="B36" s="144">
        <v>131</v>
      </c>
      <c r="C36" s="195" t="s">
        <v>163</v>
      </c>
      <c r="D36" s="136" t="s">
        <v>67</v>
      </c>
      <c r="E36" s="196" t="s">
        <v>53</v>
      </c>
      <c r="F36" s="125">
        <v>0</v>
      </c>
      <c r="G36" s="103" t="s">
        <v>38</v>
      </c>
      <c r="H36" s="174">
        <f>IF(Финишки!$B$4=0," ",VLOOKUP(B36,Финишки!$A$4:$B$500,2,FALSE))</f>
        <v>0.007951388888888888</v>
      </c>
      <c r="I36" s="174">
        <f t="shared" si="0"/>
        <v>0.007951388888888888</v>
      </c>
      <c r="J36" s="175">
        <v>14</v>
      </c>
      <c r="K36" s="174">
        <f>IF(Финишки!$E$4=0," ",VLOOKUP(B36,Финишки!$D$4:$E$500,2,FALSE))</f>
        <v>0.008425925925925925</v>
      </c>
      <c r="L36" s="174">
        <f t="shared" si="1"/>
        <v>0.008425925925925925</v>
      </c>
      <c r="M36" s="174">
        <f t="shared" si="2"/>
        <v>0.0004745370370370372</v>
      </c>
      <c r="N36" s="175">
        <v>10</v>
      </c>
      <c r="O36" s="174">
        <f>IF(Финишки!$H$4=0," ",VLOOKUP(B36,Финишки!$G$4:$H$500,2,FALSE))</f>
        <v>0.01962962962962963</v>
      </c>
      <c r="P36" s="174">
        <f t="shared" si="3"/>
        <v>0.01962962962962963</v>
      </c>
      <c r="Q36" s="125">
        <f t="shared" si="4"/>
        <v>0.011203703703703704</v>
      </c>
      <c r="R36" s="175">
        <v>12</v>
      </c>
      <c r="S36" s="174">
        <f>IF(Финишки!$K$4=0," ",VLOOKUP(B36,Финишки!$J$4:$K$500,2,FALSE))</f>
        <v>0.021041666666666667</v>
      </c>
      <c r="T36" s="174">
        <f t="shared" si="5"/>
        <v>0.021041666666666667</v>
      </c>
      <c r="U36" s="174">
        <f t="shared" si="6"/>
        <v>0.001412037037037038</v>
      </c>
      <c r="V36" s="175">
        <v>10</v>
      </c>
      <c r="W36" s="177">
        <f>IF(Финишки!$M$4=0," ",VLOOKUP(B36,Финишки!$M$4:$N$500,2,FALSE))</f>
        <v>0.03199074074074074</v>
      </c>
      <c r="X36" s="177">
        <f t="shared" si="7"/>
        <v>0.03199074074074074</v>
      </c>
      <c r="Y36" s="174">
        <f t="shared" si="8"/>
        <v>0.010949074074074076</v>
      </c>
      <c r="Z36" s="175">
        <v>16</v>
      </c>
      <c r="AA36" s="102">
        <f>IF(Финишки!$M$4=0," ",VLOOKUP(B36,Финишки!$M$4:$N$500,2,FALSE))</f>
        <v>0.03199074074074074</v>
      </c>
      <c r="AB36" s="173">
        <f t="shared" si="9"/>
        <v>0.03199074074074074</v>
      </c>
      <c r="AC36" s="102">
        <f t="shared" si="10"/>
        <v>0.03994212962962963</v>
      </c>
      <c r="AD36" s="178">
        <f>AB36-AB26</f>
        <v>0.005567129629629634</v>
      </c>
      <c r="AE36" s="103" t="s">
        <v>250</v>
      </c>
      <c r="AF36" s="122"/>
      <c r="AG36" s="160"/>
    </row>
    <row r="37" spans="1:33" s="91" customFormat="1" ht="12.75">
      <c r="A37" s="103">
        <v>12</v>
      </c>
      <c r="B37" s="144">
        <v>135</v>
      </c>
      <c r="C37" s="197" t="s">
        <v>77</v>
      </c>
      <c r="D37" s="136" t="s">
        <v>78</v>
      </c>
      <c r="E37" s="196" t="s">
        <v>53</v>
      </c>
      <c r="F37" s="125">
        <v>0</v>
      </c>
      <c r="G37" s="103" t="s">
        <v>38</v>
      </c>
      <c r="H37" s="124">
        <f>IF(Финишки!$B$4=0," ",VLOOKUP(B37,Финишки!$A$4:$B$500,2,FALSE))</f>
        <v>0.007152777777777779</v>
      </c>
      <c r="I37" s="174">
        <f t="shared" si="0"/>
        <v>0.007152777777777779</v>
      </c>
      <c r="J37" s="175">
        <v>5</v>
      </c>
      <c r="K37" s="174">
        <f>IF(Финишки!$E$4=0," ",VLOOKUP(B37,Финишки!$D$4:$E$500,2,FALSE))</f>
        <v>0.007719907407407408</v>
      </c>
      <c r="L37" s="174">
        <f t="shared" si="1"/>
        <v>0.007719907407407408</v>
      </c>
      <c r="M37" s="174">
        <f t="shared" si="2"/>
        <v>0.0005671296296296292</v>
      </c>
      <c r="N37" s="175">
        <v>15</v>
      </c>
      <c r="O37" s="174">
        <f>IF(Финишки!$H$4=0," ",VLOOKUP(B37,Финишки!$G$4:$H$500,2,FALSE))</f>
        <v>0.01923611111111111</v>
      </c>
      <c r="P37" s="174">
        <f t="shared" si="3"/>
        <v>0.01923611111111111</v>
      </c>
      <c r="Q37" s="125">
        <f t="shared" si="4"/>
        <v>0.011516203703703702</v>
      </c>
      <c r="R37" s="175">
        <v>13</v>
      </c>
      <c r="S37" s="174">
        <f>IF(Финишки!$K$4=0," ",VLOOKUP(B37,Финишки!$J$4:$K$500,2,FALSE))</f>
        <v>0.020462962962962964</v>
      </c>
      <c r="T37" s="174">
        <f t="shared" si="5"/>
        <v>0.020462962962962964</v>
      </c>
      <c r="U37" s="174">
        <f t="shared" si="6"/>
        <v>0.001226851851851854</v>
      </c>
      <c r="V37" s="175">
        <v>7</v>
      </c>
      <c r="W37" s="177">
        <f>IF(Финишки!$M$4=0," ",VLOOKUP(B37,Финишки!$M$4:$N$500,2,FALSE))</f>
        <v>0.03230324074074074</v>
      </c>
      <c r="X37" s="177">
        <f t="shared" si="7"/>
        <v>0.03230324074074074</v>
      </c>
      <c r="Y37" s="174">
        <f t="shared" si="8"/>
        <v>0.011840277777777772</v>
      </c>
      <c r="Z37" s="175">
        <v>17</v>
      </c>
      <c r="AA37" s="102">
        <f>IF(Финишки!$M$4=0," ",VLOOKUP(B37,Финишки!$M$4:$N$500,2,FALSE))</f>
        <v>0.03230324074074074</v>
      </c>
      <c r="AB37" s="173">
        <f t="shared" si="9"/>
        <v>0.03230324074074074</v>
      </c>
      <c r="AC37" s="102">
        <f t="shared" si="10"/>
        <v>0.039456018518518515</v>
      </c>
      <c r="AD37" s="178">
        <f>AB37-AB26</f>
        <v>0.005879629629629627</v>
      </c>
      <c r="AE37" s="103" t="s">
        <v>250</v>
      </c>
      <c r="AF37" s="122"/>
      <c r="AG37" s="160"/>
    </row>
    <row r="38" spans="1:33" s="91" customFormat="1" ht="12.75">
      <c r="A38" s="103">
        <v>13</v>
      </c>
      <c r="B38" s="144">
        <v>130</v>
      </c>
      <c r="C38" s="195" t="s">
        <v>135</v>
      </c>
      <c r="D38" s="136" t="s">
        <v>67</v>
      </c>
      <c r="E38" s="196" t="s">
        <v>47</v>
      </c>
      <c r="F38" s="125">
        <v>0</v>
      </c>
      <c r="G38" s="103" t="s">
        <v>38</v>
      </c>
      <c r="H38" s="174">
        <f>IF(Финишки!$B$4=0," ",VLOOKUP(B38,Финишки!$A$4:$B$500,2,FALSE))</f>
        <v>0.007789351851851852</v>
      </c>
      <c r="I38" s="174">
        <f t="shared" si="0"/>
        <v>0.007789351851851852</v>
      </c>
      <c r="J38" s="175">
        <v>9</v>
      </c>
      <c r="K38" s="174">
        <f>IF(Финишки!$E$4=0," ",VLOOKUP(B38,Финишки!$D$4:$E$500,2,FALSE))</f>
        <v>0.008553240740740741</v>
      </c>
      <c r="L38" s="174">
        <f t="shared" si="1"/>
        <v>0.008553240740740741</v>
      </c>
      <c r="M38" s="174">
        <f t="shared" si="2"/>
        <v>0.0007638888888888895</v>
      </c>
      <c r="N38" s="175">
        <v>26</v>
      </c>
      <c r="O38" s="174">
        <f>IF(Финишки!$H$4=0," ",VLOOKUP(B38,Финишки!$G$4:$H$500,2,FALSE))</f>
        <v>0.020729166666666667</v>
      </c>
      <c r="P38" s="174">
        <f t="shared" si="3"/>
        <v>0.020729166666666667</v>
      </c>
      <c r="Q38" s="125">
        <f t="shared" si="4"/>
        <v>0.012175925925925925</v>
      </c>
      <c r="R38" s="175">
        <v>16</v>
      </c>
      <c r="S38" s="174">
        <f>IF(Финишки!$K$4=0," ",VLOOKUP(B38,Финишки!$J$4:$K$500,2,FALSE))</f>
        <v>0.02314814814814815</v>
      </c>
      <c r="T38" s="174">
        <f t="shared" si="5"/>
        <v>0.02314814814814815</v>
      </c>
      <c r="U38" s="174">
        <f t="shared" si="6"/>
        <v>0.0024189814814814838</v>
      </c>
      <c r="V38" s="175">
        <v>24</v>
      </c>
      <c r="W38" s="177">
        <f>IF(Финишки!$M$4=0," ",VLOOKUP(B38,Финишки!$M$4:$N$500,2,FALSE))</f>
        <v>0.03241898148148148</v>
      </c>
      <c r="X38" s="177">
        <f t="shared" si="7"/>
        <v>0.03241898148148148</v>
      </c>
      <c r="Y38" s="174">
        <f t="shared" si="8"/>
        <v>0.009270833333333329</v>
      </c>
      <c r="Z38" s="175">
        <v>7</v>
      </c>
      <c r="AA38" s="102">
        <f>IF(Финишки!$M$4=0," ",VLOOKUP(B38,Финишки!$M$4:$N$500,2,FALSE))</f>
        <v>0.03241898148148148</v>
      </c>
      <c r="AB38" s="173">
        <f t="shared" si="9"/>
        <v>0.03241898148148148</v>
      </c>
      <c r="AC38" s="102">
        <f t="shared" si="10"/>
        <v>0.04020833333333333</v>
      </c>
      <c r="AD38" s="178">
        <f>AB38-AB26</f>
        <v>0.00599537037037037</v>
      </c>
      <c r="AE38" s="103" t="s">
        <v>250</v>
      </c>
      <c r="AF38" s="122"/>
      <c r="AG38" s="160"/>
    </row>
    <row r="39" spans="1:33" s="91" customFormat="1" ht="12.75">
      <c r="A39" s="103">
        <v>14</v>
      </c>
      <c r="B39" s="144">
        <v>134</v>
      </c>
      <c r="C39" s="195" t="s">
        <v>138</v>
      </c>
      <c r="D39" s="136" t="s">
        <v>75</v>
      </c>
      <c r="E39" s="196" t="s">
        <v>73</v>
      </c>
      <c r="F39" s="125">
        <v>0</v>
      </c>
      <c r="G39" s="103" t="s">
        <v>38</v>
      </c>
      <c r="H39" s="174">
        <f>IF(Финишки!$B$4=0," ",VLOOKUP(B39,Финишки!$A$4:$B$500,2,FALSE))</f>
        <v>0.007893518518518518</v>
      </c>
      <c r="I39" s="174">
        <f t="shared" si="0"/>
        <v>0.007893518518518518</v>
      </c>
      <c r="J39" s="175">
        <v>10</v>
      </c>
      <c r="K39" s="174">
        <f>IF(Финишки!$E$4=0," ",VLOOKUP(B39,Финишки!$D$4:$E$500,2,FALSE))</f>
        <v>0.008402777777777778</v>
      </c>
      <c r="L39" s="174">
        <f t="shared" si="1"/>
        <v>0.008402777777777778</v>
      </c>
      <c r="M39" s="174">
        <f t="shared" si="2"/>
        <v>0.0005092592592592596</v>
      </c>
      <c r="N39" s="175">
        <v>13</v>
      </c>
      <c r="O39" s="174">
        <f>IF(Финишки!$H$4=0," ",VLOOKUP(B39,Финишки!$G$4:$H$500,2,FALSE))</f>
        <v>0.021342592592592594</v>
      </c>
      <c r="P39" s="174">
        <f t="shared" si="3"/>
        <v>0.021342592592592594</v>
      </c>
      <c r="Q39" s="125">
        <f t="shared" si="4"/>
        <v>0.012939814814814815</v>
      </c>
      <c r="R39" s="175">
        <v>21</v>
      </c>
      <c r="S39" s="174">
        <f>IF(Финишки!$K$4=0," ",VLOOKUP(B39,Финишки!$J$4:$K$500,2,FALSE))</f>
        <v>0.023020833333333334</v>
      </c>
      <c r="T39" s="174">
        <f t="shared" si="5"/>
        <v>0.023020833333333334</v>
      </c>
      <c r="U39" s="174">
        <f t="shared" si="6"/>
        <v>0.0016782407407407406</v>
      </c>
      <c r="V39" s="175">
        <v>15</v>
      </c>
      <c r="W39" s="177">
        <f>IF(Финишки!$M$4=0," ",VLOOKUP(B39,Финишки!$M$4:$N$500,2,FALSE))</f>
        <v>0.03298611111111111</v>
      </c>
      <c r="X39" s="177">
        <f t="shared" si="7"/>
        <v>0.03298611111111111</v>
      </c>
      <c r="Y39" s="174">
        <f t="shared" si="8"/>
        <v>0.009965277777777778</v>
      </c>
      <c r="Z39" s="175">
        <v>11</v>
      </c>
      <c r="AA39" s="102">
        <f>IF(Финишки!$M$4=0," ",VLOOKUP(B39,Финишки!$M$4:$N$500,2,FALSE))</f>
        <v>0.03298611111111111</v>
      </c>
      <c r="AB39" s="173">
        <f t="shared" si="9"/>
        <v>0.03298611111111111</v>
      </c>
      <c r="AC39" s="102">
        <f t="shared" si="10"/>
        <v>0.04087962962962963</v>
      </c>
      <c r="AD39" s="178">
        <f>AB39-AB26</f>
        <v>0.006562500000000002</v>
      </c>
      <c r="AE39" s="103" t="s">
        <v>251</v>
      </c>
      <c r="AF39" s="122"/>
      <c r="AG39" s="160"/>
    </row>
    <row r="40" spans="1:33" s="91" customFormat="1" ht="12.75">
      <c r="A40" s="103">
        <v>15</v>
      </c>
      <c r="B40" s="144">
        <v>142</v>
      </c>
      <c r="C40" s="195" t="s">
        <v>143</v>
      </c>
      <c r="D40" s="136" t="s">
        <v>78</v>
      </c>
      <c r="E40" s="103" t="s">
        <v>73</v>
      </c>
      <c r="F40" s="125">
        <v>0</v>
      </c>
      <c r="G40" s="103" t="s">
        <v>38</v>
      </c>
      <c r="H40" s="174">
        <f>IF(Финишки!$B$4=0," ",VLOOKUP(B40,Финишки!$A$4:$B$500,2,FALSE))</f>
        <v>0.007916666666666667</v>
      </c>
      <c r="I40" s="174">
        <f t="shared" si="0"/>
        <v>0.007916666666666667</v>
      </c>
      <c r="J40" s="175">
        <v>12</v>
      </c>
      <c r="K40" s="174">
        <f>IF(Финишки!$E$4=0," ",VLOOKUP(B40,Финишки!$D$4:$E$500,2,FALSE))</f>
        <v>0.008518518518518519</v>
      </c>
      <c r="L40" s="174">
        <f t="shared" si="1"/>
        <v>0.008518518518518519</v>
      </c>
      <c r="M40" s="174">
        <f t="shared" si="2"/>
        <v>0.0006018518518518517</v>
      </c>
      <c r="N40" s="175">
        <v>20</v>
      </c>
      <c r="O40" s="174">
        <f>IF(Финишки!$H$4=0," ",VLOOKUP(B40,Финишки!$G$4:$H$500,2,FALSE))</f>
        <v>0.0212962962962963</v>
      </c>
      <c r="P40" s="174">
        <f t="shared" si="3"/>
        <v>0.0212962962962963</v>
      </c>
      <c r="Q40" s="125">
        <f t="shared" si="4"/>
        <v>0.01277777777777778</v>
      </c>
      <c r="R40" s="175">
        <v>19</v>
      </c>
      <c r="S40" s="174">
        <f>IF(Финишки!$K$4=0," ",VLOOKUP(B40,Финишки!$J$4:$K$500,2,FALSE))</f>
        <v>0.023032407407407404</v>
      </c>
      <c r="T40" s="174">
        <f t="shared" si="5"/>
        <v>0.023032407407407404</v>
      </c>
      <c r="U40" s="174">
        <f t="shared" si="6"/>
        <v>0.001736111111111105</v>
      </c>
      <c r="V40" s="175">
        <v>16</v>
      </c>
      <c r="W40" s="177">
        <f>IF(Финишки!$M$4=0," ",VLOOKUP(B40,Финишки!$M$4:$N$500,2,FALSE))</f>
        <v>0.033229166666666664</v>
      </c>
      <c r="X40" s="177">
        <f t="shared" si="7"/>
        <v>0.033229166666666664</v>
      </c>
      <c r="Y40" s="174">
        <f t="shared" si="8"/>
        <v>0.01019675925925926</v>
      </c>
      <c r="Z40" s="175">
        <v>12</v>
      </c>
      <c r="AA40" s="102">
        <f>IF(Финишки!$M$4=0," ",VLOOKUP(B40,Финишки!$M$4:$N$500,2,FALSE))</f>
        <v>0.033229166666666664</v>
      </c>
      <c r="AB40" s="173">
        <f t="shared" si="9"/>
        <v>0.033229166666666664</v>
      </c>
      <c r="AC40" s="102">
        <f t="shared" si="10"/>
        <v>0.04114583333333333</v>
      </c>
      <c r="AD40" s="178">
        <f>AB40-AB26</f>
        <v>0.006805555555555554</v>
      </c>
      <c r="AE40" s="103" t="s">
        <v>251</v>
      </c>
      <c r="AF40" s="122"/>
      <c r="AG40" s="160"/>
    </row>
    <row r="41" spans="1:33" s="91" customFormat="1" ht="12.75">
      <c r="A41" s="103">
        <v>16</v>
      </c>
      <c r="B41" s="144">
        <v>129</v>
      </c>
      <c r="C41" s="195" t="s">
        <v>70</v>
      </c>
      <c r="D41" s="136" t="s">
        <v>67</v>
      </c>
      <c r="E41" s="196" t="s">
        <v>47</v>
      </c>
      <c r="F41" s="125">
        <v>0</v>
      </c>
      <c r="G41" s="103" t="s">
        <v>38</v>
      </c>
      <c r="H41" s="174">
        <f>IF(Финишки!$B$4=0," ",VLOOKUP(B41,Финишки!$A$4:$B$500,2,FALSE))</f>
        <v>0.007916666666666667</v>
      </c>
      <c r="I41" s="174">
        <f t="shared" si="0"/>
        <v>0.007916666666666667</v>
      </c>
      <c r="J41" s="175">
        <v>13</v>
      </c>
      <c r="K41" s="174">
        <f>IF(Финишки!$E$4=0," ",VLOOKUP(B41,Финишки!$D$4:$E$500,2,FALSE))</f>
        <v>0.008310185185185186</v>
      </c>
      <c r="L41" s="174">
        <f t="shared" si="1"/>
        <v>0.008310185185185186</v>
      </c>
      <c r="M41" s="174">
        <f t="shared" si="2"/>
        <v>0.00039351851851851874</v>
      </c>
      <c r="N41" s="175">
        <v>2</v>
      </c>
      <c r="O41" s="174">
        <f>IF(Финишки!$H$4=0," ",VLOOKUP(B41,Финишки!$G$4:$H$500,2,FALSE))</f>
        <v>0.019247685185185184</v>
      </c>
      <c r="P41" s="174">
        <f t="shared" si="3"/>
        <v>0.019247685185185184</v>
      </c>
      <c r="Q41" s="125">
        <f t="shared" si="4"/>
        <v>0.010937499999999998</v>
      </c>
      <c r="R41" s="175">
        <v>10</v>
      </c>
      <c r="S41" s="174">
        <f>IF(Финишки!$K$4=0," ",VLOOKUP(B41,Финишки!$J$4:$K$500,2,FALSE))</f>
        <v>0.020266203703703703</v>
      </c>
      <c r="T41" s="174">
        <f t="shared" si="5"/>
        <v>0.020266203703703703</v>
      </c>
      <c r="U41" s="174">
        <f t="shared" si="6"/>
        <v>0.0010185185185185193</v>
      </c>
      <c r="V41" s="175">
        <v>5</v>
      </c>
      <c r="W41" s="177">
        <f>IF(Финишки!$M$4=0," ",VLOOKUP(B41,Финишки!$M$4:$N$500,2,FALSE))</f>
        <v>0.03417824074074074</v>
      </c>
      <c r="X41" s="177">
        <f t="shared" si="7"/>
        <v>0.03417824074074074</v>
      </c>
      <c r="Y41" s="174">
        <f t="shared" si="8"/>
        <v>0.013912037037037035</v>
      </c>
      <c r="Z41" s="175">
        <v>19</v>
      </c>
      <c r="AA41" s="102">
        <f>IF(Финишки!$M$4=0," ",VLOOKUP(B41,Финишки!$M$4:$N$500,2,FALSE))</f>
        <v>0.03417824074074074</v>
      </c>
      <c r="AB41" s="173">
        <f t="shared" si="9"/>
        <v>0.03417824074074074</v>
      </c>
      <c r="AC41" s="102">
        <f t="shared" si="10"/>
        <v>0.04209490740740741</v>
      </c>
      <c r="AD41" s="178">
        <f>AB41-AB26</f>
        <v>0.007754629629629629</v>
      </c>
      <c r="AE41" s="103" t="s">
        <v>251</v>
      </c>
      <c r="AF41" s="122"/>
      <c r="AG41" s="160"/>
    </row>
    <row r="42" spans="1:33" s="91" customFormat="1" ht="12.75">
      <c r="A42" s="103">
        <v>17</v>
      </c>
      <c r="B42" s="144">
        <v>124</v>
      </c>
      <c r="C42" s="195" t="s">
        <v>114</v>
      </c>
      <c r="D42" s="136" t="s">
        <v>67</v>
      </c>
      <c r="E42" s="196" t="s">
        <v>47</v>
      </c>
      <c r="F42" s="125">
        <v>0</v>
      </c>
      <c r="G42" s="27" t="s">
        <v>239</v>
      </c>
      <c r="H42" s="174">
        <f>IF(Финишки!$B$4=0," ",VLOOKUP(B42,Финишки!$A$4:$B$500,2,FALSE))</f>
        <v>0.008935185185185187</v>
      </c>
      <c r="I42" s="174">
        <f t="shared" si="0"/>
        <v>0.008935185185185187</v>
      </c>
      <c r="J42" s="175">
        <v>23</v>
      </c>
      <c r="K42" s="174">
        <f>IF(Финишки!$E$4=0," ",VLOOKUP(B42,Финишки!$D$4:$E$500,2,FALSE))</f>
        <v>0.00954861111111111</v>
      </c>
      <c r="L42" s="174">
        <f t="shared" si="1"/>
        <v>0.00954861111111111</v>
      </c>
      <c r="M42" s="174">
        <f t="shared" si="2"/>
        <v>0.0006134259259259235</v>
      </c>
      <c r="N42" s="175">
        <v>22</v>
      </c>
      <c r="O42" s="174">
        <f>IF(Финишки!$H$4=0," ",VLOOKUP(B42,Финишки!$G$4:$H$500,2,FALSE))</f>
        <v>0.021909722222222223</v>
      </c>
      <c r="P42" s="174">
        <f t="shared" si="3"/>
        <v>0.021909722222222223</v>
      </c>
      <c r="Q42" s="125">
        <f t="shared" si="4"/>
        <v>0.012361111111111113</v>
      </c>
      <c r="R42" s="175">
        <v>17</v>
      </c>
      <c r="S42" s="174">
        <f>IF(Финишки!$K$4=0," ",VLOOKUP(B42,Финишки!$J$4:$K$500,2,FALSE))</f>
        <v>0.02349537037037037</v>
      </c>
      <c r="T42" s="174">
        <f t="shared" si="5"/>
        <v>0.02349537037037037</v>
      </c>
      <c r="U42" s="174">
        <f t="shared" si="6"/>
        <v>0.0015856481481481485</v>
      </c>
      <c r="V42" s="175">
        <v>13</v>
      </c>
      <c r="W42" s="177">
        <f>IF(Финишки!$M$4=0," ",VLOOKUP(B42,Финишки!$M$4:$N$500,2,FALSE))</f>
        <v>0.03443287037037037</v>
      </c>
      <c r="X42" s="177">
        <f t="shared" si="7"/>
        <v>0.03443287037037037</v>
      </c>
      <c r="Y42" s="174">
        <f t="shared" si="8"/>
        <v>0.0109375</v>
      </c>
      <c r="Z42" s="175">
        <v>15</v>
      </c>
      <c r="AA42" s="102">
        <f>IF(Финишки!$M$4=0," ",VLOOKUP(B42,Финишки!$M$4:$N$500,2,FALSE))</f>
        <v>0.03443287037037037</v>
      </c>
      <c r="AB42" s="173">
        <f t="shared" si="9"/>
        <v>0.03443287037037037</v>
      </c>
      <c r="AC42" s="102">
        <f t="shared" si="10"/>
        <v>0.043368055555555556</v>
      </c>
      <c r="AD42" s="178">
        <f>AB42-AB26</f>
        <v>0.008009259259259261</v>
      </c>
      <c r="AE42" s="103" t="s">
        <v>251</v>
      </c>
      <c r="AF42" s="94"/>
      <c r="AG42" s="160"/>
    </row>
    <row r="43" spans="1:33" s="91" customFormat="1" ht="12.75" customHeight="1">
      <c r="A43" s="103">
        <v>18</v>
      </c>
      <c r="B43" s="144">
        <v>143</v>
      </c>
      <c r="C43" s="195" t="s">
        <v>144</v>
      </c>
      <c r="D43" s="136" t="s">
        <v>78</v>
      </c>
      <c r="E43" s="103" t="s">
        <v>47</v>
      </c>
      <c r="F43" s="125">
        <v>0</v>
      </c>
      <c r="G43" s="103" t="s">
        <v>38</v>
      </c>
      <c r="H43" s="174">
        <f>IF(Финишки!$B$4=0," ",VLOOKUP(B43,Финишки!$A$4:$B$500,2,FALSE))</f>
        <v>0.008842592592592591</v>
      </c>
      <c r="I43" s="174">
        <f t="shared" si="0"/>
        <v>0.008842592592592591</v>
      </c>
      <c r="J43" s="175">
        <v>20</v>
      </c>
      <c r="K43" s="174">
        <f>IF(Финишки!$E$4=0," ",VLOOKUP(B43,Финишки!$D$4:$E$500,2,FALSE))</f>
        <v>0.009942129629629629</v>
      </c>
      <c r="L43" s="174">
        <f t="shared" si="1"/>
        <v>0.009942129629629629</v>
      </c>
      <c r="M43" s="174">
        <f t="shared" si="2"/>
        <v>0.0010995370370370378</v>
      </c>
      <c r="N43" s="175">
        <v>29</v>
      </c>
      <c r="O43" s="174">
        <f>IF(Финишки!$H$4=0," ",VLOOKUP(B43,Финишки!$G$4:$H$500,2,FALSE))</f>
        <v>0.018194444444444444</v>
      </c>
      <c r="P43" s="174">
        <f t="shared" si="3"/>
        <v>0.018194444444444444</v>
      </c>
      <c r="Q43" s="125">
        <f t="shared" si="4"/>
        <v>0.008252314814814815</v>
      </c>
      <c r="R43" s="175">
        <v>1</v>
      </c>
      <c r="S43" s="174">
        <f>IF(Финишки!$K$4=0," ",VLOOKUP(B43,Финишки!$J$4:$K$500,2,FALSE))</f>
        <v>0.020474537037037038</v>
      </c>
      <c r="T43" s="174">
        <f t="shared" si="5"/>
        <v>0.020474537037037038</v>
      </c>
      <c r="U43" s="174">
        <f t="shared" si="6"/>
        <v>0.002280092592592594</v>
      </c>
      <c r="V43" s="175">
        <v>22</v>
      </c>
      <c r="W43" s="177">
        <f>IF(Финишки!$M$4=0," ",VLOOKUP(B43,Финишки!$M$4:$N$500,2,FALSE))</f>
        <v>0.036377314814814814</v>
      </c>
      <c r="X43" s="177">
        <f t="shared" si="7"/>
        <v>0.036377314814814814</v>
      </c>
      <c r="Y43" s="174">
        <f t="shared" si="8"/>
        <v>0.015902777777777776</v>
      </c>
      <c r="Z43" s="175">
        <v>25</v>
      </c>
      <c r="AA43" s="102">
        <f>IF(Финишки!$M$4=0," ",VLOOKUP(B43,Финишки!$M$4:$N$500,2,FALSE))</f>
        <v>0.036377314814814814</v>
      </c>
      <c r="AB43" s="173">
        <f t="shared" si="9"/>
        <v>0.036377314814814814</v>
      </c>
      <c r="AC43" s="102">
        <f t="shared" si="10"/>
        <v>0.0452199074074074</v>
      </c>
      <c r="AD43" s="178">
        <f>AB43-AB26</f>
        <v>0.009953703703703704</v>
      </c>
      <c r="AE43" s="103" t="s">
        <v>251</v>
      </c>
      <c r="AF43" s="122"/>
      <c r="AG43" s="160"/>
    </row>
    <row r="44" spans="1:33" s="91" customFormat="1" ht="12.75" customHeight="1">
      <c r="A44" s="103">
        <v>19</v>
      </c>
      <c r="B44" s="144">
        <v>132</v>
      </c>
      <c r="C44" s="195" t="s">
        <v>136</v>
      </c>
      <c r="D44" s="136" t="s">
        <v>68</v>
      </c>
      <c r="E44" s="196" t="s">
        <v>54</v>
      </c>
      <c r="F44" s="125">
        <v>0</v>
      </c>
      <c r="G44" s="103" t="s">
        <v>38</v>
      </c>
      <c r="H44" s="174">
        <f>IF(Финишки!$B$4=0," ",VLOOKUP(B44,Финишки!$A$4:$B$500,2,FALSE))</f>
        <v>0.008749999999999999</v>
      </c>
      <c r="I44" s="174">
        <f t="shared" si="0"/>
        <v>0.008749999999999999</v>
      </c>
      <c r="J44" s="175">
        <v>19</v>
      </c>
      <c r="K44" s="174">
        <f>IF(Финишки!$E$4=0," ",VLOOKUP(B44,Финишки!$D$4:$E$500,2,FALSE))</f>
        <v>0.009247685185185185</v>
      </c>
      <c r="L44" s="174">
        <f t="shared" si="1"/>
        <v>0.009247685185185185</v>
      </c>
      <c r="M44" s="174">
        <f t="shared" si="2"/>
        <v>0.0004976851851851861</v>
      </c>
      <c r="N44" s="175">
        <v>11</v>
      </c>
      <c r="O44" s="174">
        <f>IF(Финишки!$H$4=0," ",VLOOKUP(B44,Финишки!$G$4:$H$500,2,FALSE))</f>
        <v>0.020775462962962964</v>
      </c>
      <c r="P44" s="174">
        <f t="shared" si="3"/>
        <v>0.020775462962962964</v>
      </c>
      <c r="Q44" s="125">
        <f t="shared" si="4"/>
        <v>0.01152777777777778</v>
      </c>
      <c r="R44" s="175">
        <v>14</v>
      </c>
      <c r="S44" s="174">
        <f>IF(Финишки!$K$4=0," ",VLOOKUP(B44,Финишки!$J$4:$K$500,2,FALSE))</f>
        <v>0.023240740740740742</v>
      </c>
      <c r="T44" s="174">
        <f t="shared" si="5"/>
        <v>0.023240740740740742</v>
      </c>
      <c r="U44" s="174">
        <f t="shared" si="6"/>
        <v>0.002465277777777778</v>
      </c>
      <c r="V44" s="175">
        <v>25</v>
      </c>
      <c r="W44" s="177">
        <f>IF(Финишки!$M$4=0," ",VLOOKUP(B44,Финишки!$M$4:$N$500,2,FALSE))</f>
        <v>0.03765046296296296</v>
      </c>
      <c r="X44" s="177">
        <f t="shared" si="7"/>
        <v>0.03765046296296296</v>
      </c>
      <c r="Y44" s="174">
        <f t="shared" si="8"/>
        <v>0.01440972222222222</v>
      </c>
      <c r="Z44" s="175">
        <v>20</v>
      </c>
      <c r="AA44" s="102">
        <f>IF(Финишки!$M$4=0," ",VLOOKUP(B44,Финишки!$M$4:$N$500,2,FALSE))</f>
        <v>0.03765046296296296</v>
      </c>
      <c r="AB44" s="173">
        <f t="shared" si="9"/>
        <v>0.03765046296296296</v>
      </c>
      <c r="AC44" s="102">
        <f t="shared" si="10"/>
        <v>0.04640046296296296</v>
      </c>
      <c r="AD44" s="178">
        <f>AB44-AB26</f>
        <v>0.011226851851851852</v>
      </c>
      <c r="AE44" s="103" t="s">
        <v>251</v>
      </c>
      <c r="AF44" s="122"/>
      <c r="AG44" s="160"/>
    </row>
    <row r="45" spans="1:33" s="91" customFormat="1" ht="12.75">
      <c r="A45" s="103">
        <v>20</v>
      </c>
      <c r="B45" s="144">
        <v>133</v>
      </c>
      <c r="C45" s="195" t="s">
        <v>137</v>
      </c>
      <c r="D45" s="136" t="s">
        <v>68</v>
      </c>
      <c r="E45" s="196" t="s">
        <v>47</v>
      </c>
      <c r="F45" s="125">
        <v>0</v>
      </c>
      <c r="G45" s="103" t="s">
        <v>38</v>
      </c>
      <c r="H45" s="174">
        <f>IF(Финишки!$B$4=0," ",VLOOKUP(B45,Финишки!$A$4:$B$500,2,FALSE))</f>
        <v>0.010115740740740741</v>
      </c>
      <c r="I45" s="174">
        <f t="shared" si="0"/>
        <v>0.010115740740740741</v>
      </c>
      <c r="J45" s="175">
        <v>27</v>
      </c>
      <c r="K45" s="174">
        <f>IF(Финишки!$E$4=0," ",VLOOKUP(B45,Финишки!$D$4:$E$500,2,FALSE))</f>
        <v>0.01085648148148148</v>
      </c>
      <c r="L45" s="174">
        <f t="shared" si="1"/>
        <v>0.01085648148148148</v>
      </c>
      <c r="M45" s="174">
        <f t="shared" si="2"/>
        <v>0.0007407407407407397</v>
      </c>
      <c r="N45" s="175">
        <v>24</v>
      </c>
      <c r="O45" s="174">
        <f>IF(Финишки!$H$4=0," ",VLOOKUP(B45,Финишки!$G$4:$H$500,2,FALSE))</f>
        <v>0.028518518518518523</v>
      </c>
      <c r="P45" s="174">
        <f t="shared" si="3"/>
        <v>0.028518518518518523</v>
      </c>
      <c r="Q45" s="125">
        <f t="shared" si="4"/>
        <v>0.017662037037037042</v>
      </c>
      <c r="R45" s="175">
        <v>29</v>
      </c>
      <c r="S45" s="174">
        <f>IF(Финишки!$K$4=0," ",VLOOKUP(B45,Финишки!$J$4:$K$500,2,FALSE))</f>
        <v>0.030497685185185183</v>
      </c>
      <c r="T45" s="174">
        <f t="shared" si="5"/>
        <v>0.030497685185185183</v>
      </c>
      <c r="U45" s="174">
        <f t="shared" si="6"/>
        <v>0.0019791666666666603</v>
      </c>
      <c r="V45" s="175">
        <v>18</v>
      </c>
      <c r="W45" s="177">
        <f>IF(Финишки!$M$4=0," ",VLOOKUP(B45,Финишки!$M$4:$N$500,2,FALSE))</f>
        <v>0.03993055555555556</v>
      </c>
      <c r="X45" s="177">
        <f t="shared" si="7"/>
        <v>0.03993055555555556</v>
      </c>
      <c r="Y45" s="174">
        <f t="shared" si="8"/>
        <v>0.009432870370370376</v>
      </c>
      <c r="Z45" s="175">
        <v>8</v>
      </c>
      <c r="AA45" s="102">
        <f>IF(Финишки!$M$4=0," ",VLOOKUP(B45,Финишки!$M$4:$N$500,2,FALSE))</f>
        <v>0.03993055555555556</v>
      </c>
      <c r="AB45" s="173">
        <f t="shared" si="9"/>
        <v>0.03993055555555556</v>
      </c>
      <c r="AC45" s="102">
        <f t="shared" si="10"/>
        <v>0.0500462962962963</v>
      </c>
      <c r="AD45" s="178">
        <f>AB45-AB26</f>
        <v>0.01350694444444445</v>
      </c>
      <c r="AE45" s="103" t="s">
        <v>251</v>
      </c>
      <c r="AF45" s="122"/>
      <c r="AG45" s="160"/>
    </row>
    <row r="46" spans="1:33" s="91" customFormat="1" ht="12.75">
      <c r="A46" s="103">
        <v>21</v>
      </c>
      <c r="B46" s="144">
        <v>123</v>
      </c>
      <c r="C46" s="195" t="s">
        <v>113</v>
      </c>
      <c r="D46" s="136" t="s">
        <v>75</v>
      </c>
      <c r="E46" s="196" t="s">
        <v>47</v>
      </c>
      <c r="F46" s="125">
        <v>0</v>
      </c>
      <c r="G46" s="27" t="s">
        <v>239</v>
      </c>
      <c r="H46" s="174">
        <f>IF(Финишки!$B$4=0," ",VLOOKUP(B46,Финишки!$A$4:$B$500,2,FALSE))</f>
        <v>0.007905092592592592</v>
      </c>
      <c r="I46" s="174">
        <f t="shared" si="0"/>
        <v>0.007905092592592592</v>
      </c>
      <c r="J46" s="175">
        <v>11</v>
      </c>
      <c r="K46" s="174">
        <f>IF(Финишки!$E$4=0," ",VLOOKUP(B46,Финишки!$D$4:$E$500,2,FALSE))</f>
        <v>0.008333333333333333</v>
      </c>
      <c r="L46" s="174">
        <f t="shared" si="1"/>
        <v>0.008333333333333333</v>
      </c>
      <c r="M46" s="174">
        <f t="shared" si="2"/>
        <v>0.0004282407407407412</v>
      </c>
      <c r="N46" s="175">
        <v>5</v>
      </c>
      <c r="O46" s="174">
        <f>IF(Финишки!$H$4=0," ",VLOOKUP(B46,Финишки!$G$4:$H$500,2,FALSE))</f>
        <v>0.02423611111111111</v>
      </c>
      <c r="P46" s="174">
        <f t="shared" si="3"/>
        <v>0.02423611111111111</v>
      </c>
      <c r="Q46" s="125">
        <f t="shared" si="4"/>
        <v>0.01590277777777778</v>
      </c>
      <c r="R46" s="175">
        <v>27</v>
      </c>
      <c r="S46" s="174">
        <f>IF(Финишки!$K$4=0," ",VLOOKUP(B46,Финишки!$J$4:$K$500,2,FALSE))</f>
        <v>0.025208333333333333</v>
      </c>
      <c r="T46" s="174">
        <f t="shared" si="5"/>
        <v>0.025208333333333333</v>
      </c>
      <c r="U46" s="174">
        <f t="shared" si="6"/>
        <v>0.0009722222222222215</v>
      </c>
      <c r="V46" s="175">
        <v>4</v>
      </c>
      <c r="W46" s="177">
        <f>IF(Финишки!$M$4=0," ",VLOOKUP(B46,Финишки!$M$4:$N$500,2,FALSE))</f>
        <v>0.0402662037037037</v>
      </c>
      <c r="X46" s="177">
        <f t="shared" si="7"/>
        <v>0.0402662037037037</v>
      </c>
      <c r="Y46" s="174">
        <f t="shared" si="8"/>
        <v>0.015057870370370367</v>
      </c>
      <c r="Z46" s="175">
        <v>23</v>
      </c>
      <c r="AA46" s="102">
        <f>IF(Финишки!$M$4=0," ",VLOOKUP(B46,Финишки!$M$4:$N$500,2,FALSE))</f>
        <v>0.0402662037037037</v>
      </c>
      <c r="AB46" s="173">
        <f t="shared" si="9"/>
        <v>0.0402662037037037</v>
      </c>
      <c r="AC46" s="102">
        <f t="shared" si="10"/>
        <v>0.048171296296296295</v>
      </c>
      <c r="AD46" s="178">
        <f>AB46-AB26</f>
        <v>0.01384259259259259</v>
      </c>
      <c r="AE46" s="103" t="s">
        <v>251</v>
      </c>
      <c r="AF46" s="122"/>
      <c r="AG46" s="160"/>
    </row>
    <row r="47" spans="1:33" s="91" customFormat="1" ht="12.75">
      <c r="A47" s="103">
        <v>22</v>
      </c>
      <c r="B47" s="144">
        <v>136</v>
      </c>
      <c r="C47" s="197" t="s">
        <v>76</v>
      </c>
      <c r="D47" s="136" t="s">
        <v>78</v>
      </c>
      <c r="E47" s="103"/>
      <c r="F47" s="125">
        <v>0</v>
      </c>
      <c r="G47" s="103" t="s">
        <v>38</v>
      </c>
      <c r="H47" s="124">
        <f>IF(Финишки!$B$4=0," ",VLOOKUP(B47,Финишки!$A$4:$B$500,2,FALSE))</f>
        <v>0.00986111111111111</v>
      </c>
      <c r="I47" s="174">
        <f t="shared" si="0"/>
        <v>0.00986111111111111</v>
      </c>
      <c r="J47" s="175">
        <v>26</v>
      </c>
      <c r="K47" s="174">
        <f>IF(Финишки!$E$4=0," ",VLOOKUP(B47,Финишки!$D$4:$E$500,2,FALSE))</f>
        <v>0.010300925925925927</v>
      </c>
      <c r="L47" s="174">
        <f t="shared" si="1"/>
        <v>0.010300925925925927</v>
      </c>
      <c r="M47" s="174">
        <f t="shared" si="2"/>
        <v>0.0004398148148148165</v>
      </c>
      <c r="N47" s="175">
        <v>7</v>
      </c>
      <c r="O47" s="174">
        <f>IF(Финишки!$H$4=0," ",VLOOKUP(B47,Финишки!$G$4:$H$500,2,FALSE))</f>
        <v>0.024212962962962964</v>
      </c>
      <c r="P47" s="174">
        <f t="shared" si="3"/>
        <v>0.024212962962962964</v>
      </c>
      <c r="Q47" s="125">
        <f t="shared" si="4"/>
        <v>0.013912037037037037</v>
      </c>
      <c r="R47" s="175">
        <v>22</v>
      </c>
      <c r="S47" s="174">
        <f>IF(Финишки!$K$4=0," ",VLOOKUP(B47,Финишки!$J$4:$K$500,2,FALSE))</f>
        <v>0.02636574074074074</v>
      </c>
      <c r="T47" s="174">
        <f t="shared" si="5"/>
        <v>0.02636574074074074</v>
      </c>
      <c r="U47" s="174">
        <f t="shared" si="6"/>
        <v>0.0021527777777777778</v>
      </c>
      <c r="V47" s="175">
        <v>21</v>
      </c>
      <c r="W47" s="177">
        <f>IF(Финишки!$M$4=0," ",VLOOKUP(B47,Финишки!$M$4:$N$500,2,FALSE))</f>
        <v>0.04085648148148149</v>
      </c>
      <c r="X47" s="177">
        <f t="shared" si="7"/>
        <v>0.04085648148148149</v>
      </c>
      <c r="Y47" s="174">
        <f t="shared" si="8"/>
        <v>0.014490740740740745</v>
      </c>
      <c r="Z47" s="175">
        <v>21</v>
      </c>
      <c r="AA47" s="102">
        <f>IF(Финишки!$M$4=0," ",VLOOKUP(B47,Финишки!$M$4:$N$500,2,FALSE))</f>
        <v>0.04085648148148149</v>
      </c>
      <c r="AB47" s="173">
        <f t="shared" si="9"/>
        <v>0.04085648148148149</v>
      </c>
      <c r="AC47" s="102">
        <f t="shared" si="10"/>
        <v>0.0507175925925926</v>
      </c>
      <c r="AD47" s="178">
        <f>AB47-AB26</f>
        <v>0.014432870370370377</v>
      </c>
      <c r="AE47" s="103" t="s">
        <v>251</v>
      </c>
      <c r="AF47" s="122"/>
      <c r="AG47" s="160"/>
    </row>
    <row r="48" spans="1:33" s="91" customFormat="1" ht="12.75">
      <c r="A48" s="103">
        <v>23</v>
      </c>
      <c r="B48" s="144">
        <v>144</v>
      </c>
      <c r="C48" s="195" t="s">
        <v>146</v>
      </c>
      <c r="D48" s="136" t="s">
        <v>78</v>
      </c>
      <c r="E48" s="103" t="s">
        <v>47</v>
      </c>
      <c r="F48" s="125">
        <v>0</v>
      </c>
      <c r="G48" s="103" t="s">
        <v>38</v>
      </c>
      <c r="H48" s="174">
        <f>IF(Финишки!$B$4=0," ",VLOOKUP(B48,Финишки!$A$4:$B$500,2,FALSE))</f>
        <v>0.009328703703703704</v>
      </c>
      <c r="I48" s="174">
        <f t="shared" si="0"/>
        <v>0.009328703703703704</v>
      </c>
      <c r="J48" s="175">
        <v>24</v>
      </c>
      <c r="K48" s="174">
        <f>IF(Финишки!$E$4=0," ",VLOOKUP(B48,Финишки!$D$4:$E$500,2,FALSE))</f>
        <v>0.010219907407407408</v>
      </c>
      <c r="L48" s="174">
        <f t="shared" si="1"/>
        <v>0.010219907407407408</v>
      </c>
      <c r="M48" s="174">
        <f t="shared" si="2"/>
        <v>0.0008912037037037048</v>
      </c>
      <c r="N48" s="175">
        <v>28</v>
      </c>
      <c r="O48" s="174">
        <f>IF(Финишки!$H$4=0," ",VLOOKUP(B48,Финишки!$G$4:$H$500,2,FALSE))</f>
        <v>0.02630787037037037</v>
      </c>
      <c r="P48" s="174">
        <f t="shared" si="3"/>
        <v>0.02630787037037037</v>
      </c>
      <c r="Q48" s="125">
        <f t="shared" si="4"/>
        <v>0.016087962962962964</v>
      </c>
      <c r="R48" s="175">
        <v>28</v>
      </c>
      <c r="S48" s="174">
        <f>IF(Финишки!$K$4=0," ",VLOOKUP(B48,Финишки!$J$4:$K$500,2,FALSE))</f>
        <v>0.028344907407407412</v>
      </c>
      <c r="T48" s="174">
        <f t="shared" si="5"/>
        <v>0.028344907407407412</v>
      </c>
      <c r="U48" s="174">
        <f t="shared" si="6"/>
        <v>0.002037037037037042</v>
      </c>
      <c r="V48" s="175">
        <v>19</v>
      </c>
      <c r="W48" s="177">
        <f>IF(Финишки!$M$4=0," ",VLOOKUP(B48,Финишки!$M$4:$N$500,2,FALSE))</f>
        <v>0.04221064814814815</v>
      </c>
      <c r="X48" s="177">
        <f t="shared" si="7"/>
        <v>0.04221064814814815</v>
      </c>
      <c r="Y48" s="174">
        <f t="shared" si="8"/>
        <v>0.013865740740740738</v>
      </c>
      <c r="Z48" s="175">
        <v>18</v>
      </c>
      <c r="AA48" s="102">
        <f>IF(Финишки!$M$4=0," ",VLOOKUP(B48,Финишки!$M$4:$N$500,2,FALSE))</f>
        <v>0.04221064814814815</v>
      </c>
      <c r="AB48" s="173">
        <f t="shared" si="9"/>
        <v>0.04221064814814815</v>
      </c>
      <c r="AC48" s="102">
        <f t="shared" si="10"/>
        <v>0.05153935185185185</v>
      </c>
      <c r="AD48" s="178">
        <f>AB48-AB26</f>
        <v>0.01578703703703704</v>
      </c>
      <c r="AE48" s="103" t="s">
        <v>251</v>
      </c>
      <c r="AF48" s="122"/>
      <c r="AG48" s="160"/>
    </row>
    <row r="49" spans="1:33" s="91" customFormat="1" ht="12.75">
      <c r="A49" s="103">
        <v>24</v>
      </c>
      <c r="B49" s="144">
        <v>128</v>
      </c>
      <c r="C49" s="195" t="s">
        <v>133</v>
      </c>
      <c r="D49" s="136" t="s">
        <v>67</v>
      </c>
      <c r="E49" s="196" t="s">
        <v>47</v>
      </c>
      <c r="F49" s="125">
        <v>0</v>
      </c>
      <c r="G49" s="103" t="s">
        <v>38</v>
      </c>
      <c r="H49" s="174">
        <f>IF(Финишки!$B$4=0," ",VLOOKUP(B49,Финишки!$A$4:$B$500,2,FALSE))</f>
        <v>0.010416666666666666</v>
      </c>
      <c r="I49" s="174">
        <f t="shared" si="0"/>
        <v>0.010416666666666666</v>
      </c>
      <c r="J49" s="175">
        <v>28</v>
      </c>
      <c r="K49" s="174">
        <f>IF(Финишки!$E$4=0," ",VLOOKUP(B49,Финишки!$D$4:$E$500,2,FALSE))</f>
        <v>0.01087962962962963</v>
      </c>
      <c r="L49" s="174">
        <f t="shared" si="1"/>
        <v>0.01087962962962963</v>
      </c>
      <c r="M49" s="174">
        <f t="shared" si="2"/>
        <v>0.00046296296296296363</v>
      </c>
      <c r="N49" s="175">
        <v>8</v>
      </c>
      <c r="O49" s="174">
        <f>IF(Финишки!$H$4=0," ",VLOOKUP(B49,Финишки!$G$4:$H$500,2,FALSE))</f>
        <v>0.026331018518518517</v>
      </c>
      <c r="P49" s="174">
        <f t="shared" si="3"/>
        <v>0.026331018518518517</v>
      </c>
      <c r="Q49" s="125">
        <f t="shared" si="4"/>
        <v>0.015451388888888888</v>
      </c>
      <c r="R49" s="175">
        <v>24</v>
      </c>
      <c r="S49" s="174">
        <f>IF(Финишки!$K$4=0," ",VLOOKUP(B49,Финишки!$J$4:$K$500,2,FALSE))</f>
        <v>0.027592592592592596</v>
      </c>
      <c r="T49" s="174">
        <f t="shared" si="5"/>
        <v>0.027592592592592596</v>
      </c>
      <c r="U49" s="174">
        <f t="shared" si="6"/>
        <v>0.0012615740740740782</v>
      </c>
      <c r="V49" s="175">
        <v>8</v>
      </c>
      <c r="W49" s="177">
        <f>IF(Финишки!$M$4=0," ",VLOOKUP(B49,Финишки!$M$4:$N$500,2,FALSE))</f>
        <v>0.042337962962962966</v>
      </c>
      <c r="X49" s="177">
        <f t="shared" si="7"/>
        <v>0.042337962962962966</v>
      </c>
      <c r="Y49" s="174">
        <f t="shared" si="8"/>
        <v>0.01474537037037037</v>
      </c>
      <c r="Z49" s="175">
        <v>22</v>
      </c>
      <c r="AA49" s="102">
        <f>IF(Финишки!$M$4=0," ",VLOOKUP(B49,Финишки!$M$4:$N$500,2,FALSE))</f>
        <v>0.042337962962962966</v>
      </c>
      <c r="AB49" s="173">
        <f t="shared" si="9"/>
        <v>0.042337962962962966</v>
      </c>
      <c r="AC49" s="102">
        <f t="shared" si="10"/>
        <v>0.05275462962962963</v>
      </c>
      <c r="AD49" s="178">
        <f>AB49-AB26</f>
        <v>0.015914351851851857</v>
      </c>
      <c r="AE49" s="103" t="s">
        <v>251</v>
      </c>
      <c r="AF49" s="122"/>
      <c r="AG49" s="160"/>
    </row>
    <row r="50" spans="1:33" s="91" customFormat="1" ht="12.75">
      <c r="A50" s="103">
        <v>25</v>
      </c>
      <c r="B50" s="144">
        <v>140</v>
      </c>
      <c r="C50" s="195" t="s">
        <v>140</v>
      </c>
      <c r="D50" s="136" t="s">
        <v>75</v>
      </c>
      <c r="E50" s="100" t="s">
        <v>47</v>
      </c>
      <c r="F50" s="125">
        <v>0</v>
      </c>
      <c r="G50" s="103" t="s">
        <v>38</v>
      </c>
      <c r="H50" s="174">
        <f>IF(Финишки!$B$4=0," ",VLOOKUP(B50,Финишки!$A$4:$B$500,2,FALSE))</f>
        <v>0.008865740740740742</v>
      </c>
      <c r="I50" s="174">
        <f t="shared" si="0"/>
        <v>0.008865740740740742</v>
      </c>
      <c r="J50" s="175">
        <v>22</v>
      </c>
      <c r="K50" s="174">
        <f>IF(Финишки!$E$4=0," ",VLOOKUP(B50,Финишки!$D$4:$E$500,2,FALSE))</f>
        <v>0.00962962962962963</v>
      </c>
      <c r="L50" s="174">
        <f t="shared" si="1"/>
        <v>0.00962962962962963</v>
      </c>
      <c r="M50" s="174">
        <f t="shared" si="2"/>
        <v>0.0007638888888888886</v>
      </c>
      <c r="N50" s="175">
        <v>25</v>
      </c>
      <c r="O50" s="174">
        <f>IF(Финишки!$H$4=0," ",VLOOKUP(B50,Финишки!$G$4:$H$500,2,FALSE))</f>
        <v>0.02494212962962963</v>
      </c>
      <c r="P50" s="174">
        <f t="shared" si="3"/>
        <v>0.02494212962962963</v>
      </c>
      <c r="Q50" s="125">
        <f t="shared" si="4"/>
        <v>0.0153125</v>
      </c>
      <c r="R50" s="175">
        <v>23</v>
      </c>
      <c r="S50" s="174">
        <f>IF(Финишки!$K$4=0," ",VLOOKUP(B50,Финишки!$J$4:$K$500,2,FALSE))</f>
        <v>0.027418981481481485</v>
      </c>
      <c r="T50" s="174">
        <f t="shared" si="5"/>
        <v>0.027418981481481485</v>
      </c>
      <c r="U50" s="174">
        <f t="shared" si="6"/>
        <v>0.002476851851851855</v>
      </c>
      <c r="V50" s="175">
        <v>26</v>
      </c>
      <c r="W50" s="177">
        <f>IF(Финишки!$M$4=0," ",VLOOKUP(B50,Финишки!$M$4:$N$500,2,FALSE))</f>
        <v>0.04259259259259259</v>
      </c>
      <c r="X50" s="177">
        <f t="shared" si="7"/>
        <v>0.04259259259259259</v>
      </c>
      <c r="Y50" s="174">
        <f t="shared" si="8"/>
        <v>0.015173611111111106</v>
      </c>
      <c r="Z50" s="175">
        <v>24</v>
      </c>
      <c r="AA50" s="102">
        <f>IF(Финишки!$M$4=0," ",VLOOKUP(B50,Финишки!$M$4:$N$500,2,FALSE))</f>
        <v>0.04259259259259259</v>
      </c>
      <c r="AB50" s="173">
        <f t="shared" si="9"/>
        <v>0.04259259259259259</v>
      </c>
      <c r="AC50" s="102">
        <f t="shared" si="10"/>
        <v>0.051458333333333335</v>
      </c>
      <c r="AD50" s="178">
        <f>AB50-AB26</f>
        <v>0.016168981481481482</v>
      </c>
      <c r="AE50" s="103" t="s">
        <v>251</v>
      </c>
      <c r="AF50" s="122"/>
      <c r="AG50" s="160"/>
    </row>
    <row r="51" spans="1:33" s="91" customFormat="1" ht="12.75">
      <c r="A51" s="103">
        <v>26</v>
      </c>
      <c r="B51" s="144">
        <v>141</v>
      </c>
      <c r="C51" s="195" t="s">
        <v>74</v>
      </c>
      <c r="D51" s="136" t="s">
        <v>68</v>
      </c>
      <c r="E51" s="103" t="s">
        <v>47</v>
      </c>
      <c r="F51" s="125">
        <v>0</v>
      </c>
      <c r="G51" s="103" t="s">
        <v>38</v>
      </c>
      <c r="H51" s="174">
        <f>IF(Финишки!$B$4=0," ",VLOOKUP(B51,Финишки!$A$4:$B$500,2,FALSE))</f>
        <v>0.008275462962962962</v>
      </c>
      <c r="I51" s="174">
        <f t="shared" si="0"/>
        <v>0.008275462962962962</v>
      </c>
      <c r="J51" s="175">
        <v>17</v>
      </c>
      <c r="K51" s="174">
        <f>IF(Финишки!$E$4=0," ",VLOOKUP(B51,Финишки!$D$4:$E$500,2,FALSE))</f>
        <v>0.008877314814814815</v>
      </c>
      <c r="L51" s="174">
        <f t="shared" si="1"/>
        <v>0.008877314814814815</v>
      </c>
      <c r="M51" s="174">
        <f t="shared" si="2"/>
        <v>0.0006018518518518534</v>
      </c>
      <c r="N51" s="175">
        <v>21</v>
      </c>
      <c r="O51" s="174">
        <f>IF(Финишки!$H$4=0," ",VLOOKUP(B51,Финишки!$G$4:$H$500,2,FALSE))</f>
        <v>0.02478009259259259</v>
      </c>
      <c r="P51" s="174">
        <f t="shared" si="3"/>
        <v>0.02478009259259259</v>
      </c>
      <c r="Q51" s="125">
        <f t="shared" si="4"/>
        <v>0.015902777777777773</v>
      </c>
      <c r="R51" s="175">
        <v>26</v>
      </c>
      <c r="S51" s="174">
        <f>IF(Финишки!$K$4=0," ",VLOOKUP(B51,Финишки!$J$4:$K$500,2,FALSE))</f>
        <v>0.026736111111111113</v>
      </c>
      <c r="T51" s="174">
        <f t="shared" si="5"/>
        <v>0.026736111111111113</v>
      </c>
      <c r="U51" s="174">
        <f t="shared" si="6"/>
        <v>0.0019560185185185236</v>
      </c>
      <c r="V51" s="175">
        <v>17</v>
      </c>
      <c r="W51" s="177">
        <f>IF(Финишки!$M$4=0," ",VLOOKUP(B51,Финишки!$M$4:$N$500,2,FALSE))</f>
        <v>0.04278935185185185</v>
      </c>
      <c r="X51" s="177">
        <f t="shared" si="7"/>
        <v>0.04278935185185185</v>
      </c>
      <c r="Y51" s="174">
        <f t="shared" si="8"/>
        <v>0.016053240740740736</v>
      </c>
      <c r="Z51" s="175">
        <v>26</v>
      </c>
      <c r="AA51" s="102">
        <f>IF(Финишки!$M$4=0," ",VLOOKUP(B51,Финишки!$M$4:$N$500,2,FALSE))</f>
        <v>0.04278935185185185</v>
      </c>
      <c r="AB51" s="173">
        <f t="shared" si="9"/>
        <v>0.04278935185185185</v>
      </c>
      <c r="AC51" s="102">
        <f t="shared" si="10"/>
        <v>0.05106481481481481</v>
      </c>
      <c r="AD51" s="178">
        <f>AB51-AB26</f>
        <v>0.01636574074074074</v>
      </c>
      <c r="AE51" s="103" t="s">
        <v>251</v>
      </c>
      <c r="AF51" s="122"/>
      <c r="AG51" s="160"/>
    </row>
    <row r="52" spans="1:33" s="91" customFormat="1" ht="12.75">
      <c r="A52" s="103">
        <v>27</v>
      </c>
      <c r="B52" s="144">
        <v>145</v>
      </c>
      <c r="C52" s="195" t="s">
        <v>148</v>
      </c>
      <c r="D52" s="136" t="s">
        <v>149</v>
      </c>
      <c r="E52" s="103" t="s">
        <v>47</v>
      </c>
      <c r="F52" s="125">
        <v>0</v>
      </c>
      <c r="G52" s="103" t="s">
        <v>38</v>
      </c>
      <c r="H52" s="174">
        <f>IF(Финишки!$B$4=0," ",VLOOKUP(B52,Финишки!$A$4:$B$500,2,FALSE))</f>
        <v>0.01247685185185185</v>
      </c>
      <c r="I52" s="174">
        <f t="shared" si="0"/>
        <v>0.01247685185185185</v>
      </c>
      <c r="J52" s="175">
        <v>29</v>
      </c>
      <c r="K52" s="174">
        <f>IF(Финишки!$E$4=0," ",VLOOKUP(B52,Финишки!$D$4:$E$500,2,FALSE))</f>
        <v>0.013275462962962963</v>
      </c>
      <c r="L52" s="174">
        <f t="shared" si="1"/>
        <v>0.013275462962962963</v>
      </c>
      <c r="M52" s="174">
        <f t="shared" si="2"/>
        <v>0.0007986111111111128</v>
      </c>
      <c r="N52" s="175">
        <v>27</v>
      </c>
      <c r="O52" s="174">
        <f>IF(Финишки!$H$4=0," ",VLOOKUP(B52,Финишки!$G$4:$H$500,2,FALSE))</f>
        <v>0.02297453703703704</v>
      </c>
      <c r="P52" s="174">
        <f t="shared" si="3"/>
        <v>0.02297453703703704</v>
      </c>
      <c r="Q52" s="125">
        <f t="shared" si="4"/>
        <v>0.009699074074074077</v>
      </c>
      <c r="R52" s="175">
        <v>3</v>
      </c>
      <c r="S52" s="174">
        <f>IF(Финишки!$K$4=0," ",VLOOKUP(B52,Финишки!$J$4:$K$500,2,FALSE))</f>
        <v>0.02613425925925926</v>
      </c>
      <c r="T52" s="174">
        <f t="shared" si="5"/>
        <v>0.02613425925925926</v>
      </c>
      <c r="U52" s="174">
        <f t="shared" si="6"/>
        <v>0.00315972222222222</v>
      </c>
      <c r="V52" s="175">
        <v>29</v>
      </c>
      <c r="W52" s="177">
        <f>IF(Финишки!$M$4=0," ",VLOOKUP(B52,Финишки!$M$4:$N$500,2,FALSE))</f>
        <v>0.04324074074074074</v>
      </c>
      <c r="X52" s="177">
        <f t="shared" si="7"/>
        <v>0.04324074074074074</v>
      </c>
      <c r="Y52" s="174">
        <f t="shared" si="8"/>
        <v>0.01710648148148148</v>
      </c>
      <c r="Z52" s="175">
        <v>27</v>
      </c>
      <c r="AA52" s="102">
        <f>IF(Финишки!$M$4=0," ",VLOOKUP(B52,Финишки!$M$4:$N$500,2,FALSE))</f>
        <v>0.04324074074074074</v>
      </c>
      <c r="AB52" s="173">
        <f t="shared" si="9"/>
        <v>0.04324074074074074</v>
      </c>
      <c r="AC52" s="102">
        <f t="shared" si="10"/>
        <v>0.05571759259259259</v>
      </c>
      <c r="AD52" s="178">
        <f>AB52-AB26</f>
        <v>0.01681712962962963</v>
      </c>
      <c r="AE52" s="103" t="s">
        <v>251</v>
      </c>
      <c r="AF52" s="122"/>
      <c r="AG52" s="160"/>
    </row>
    <row r="53" spans="1:33" s="91" customFormat="1" ht="12.75">
      <c r="A53" s="103">
        <v>28</v>
      </c>
      <c r="B53" s="144">
        <v>138</v>
      </c>
      <c r="C53" s="195" t="s">
        <v>139</v>
      </c>
      <c r="D53" s="136" t="s">
        <v>78</v>
      </c>
      <c r="E53" s="196" t="s">
        <v>47</v>
      </c>
      <c r="F53" s="125">
        <v>0</v>
      </c>
      <c r="G53" s="103" t="s">
        <v>38</v>
      </c>
      <c r="H53" s="174">
        <f>IF(Финишки!$B$4=0," ",VLOOKUP(B53,Финишки!$A$4:$B$500,2,FALSE))</f>
        <v>0.00982638888888889</v>
      </c>
      <c r="I53" s="174">
        <f t="shared" si="0"/>
        <v>0.00982638888888889</v>
      </c>
      <c r="J53" s="175">
        <v>25</v>
      </c>
      <c r="K53" s="174">
        <f>IF(Финишки!$E$4=0," ",VLOOKUP(B53,Финишки!$D$4:$E$500,2,FALSE))</f>
        <v>0.01042824074074074</v>
      </c>
      <c r="L53" s="174">
        <f t="shared" si="1"/>
        <v>0.01042824074074074</v>
      </c>
      <c r="M53" s="174">
        <f t="shared" si="2"/>
        <v>0.0006018518518518499</v>
      </c>
      <c r="N53" s="175">
        <v>18</v>
      </c>
      <c r="O53" s="174">
        <f>IF(Финишки!$H$4=0," ",VLOOKUP(B53,Финишки!$G$4:$H$500,2,FALSE))</f>
        <v>0.025949074074074072</v>
      </c>
      <c r="P53" s="174">
        <f t="shared" si="3"/>
        <v>0.025949074074074072</v>
      </c>
      <c r="Q53" s="125">
        <f t="shared" si="4"/>
        <v>0.015520833333333333</v>
      </c>
      <c r="R53" s="175">
        <v>25</v>
      </c>
      <c r="S53" s="174">
        <f>IF(Финишки!$K$4=0," ",VLOOKUP(B53,Финишки!$J$4:$K$500,2,FALSE))</f>
        <v>0.028333333333333332</v>
      </c>
      <c r="T53" s="174">
        <f t="shared" si="5"/>
        <v>0.028333333333333332</v>
      </c>
      <c r="U53" s="174">
        <f t="shared" si="6"/>
        <v>0.0023842592592592596</v>
      </c>
      <c r="V53" s="175">
        <v>23</v>
      </c>
      <c r="W53" s="177">
        <f>IF(Финишки!$M$4=0," ",VLOOKUP(B53,Финишки!$M$4:$N$500,2,FALSE))</f>
        <v>0.048900462962962965</v>
      </c>
      <c r="X53" s="177">
        <f t="shared" si="7"/>
        <v>0.048900462962962965</v>
      </c>
      <c r="Y53" s="174">
        <f t="shared" si="8"/>
        <v>0.020567129629629633</v>
      </c>
      <c r="Z53" s="175">
        <v>28</v>
      </c>
      <c r="AA53" s="102">
        <f>IF(Финишки!$M$4=0," ",VLOOKUP(B53,Финишки!$M$4:$N$500,2,FALSE))</f>
        <v>0.048900462962962965</v>
      </c>
      <c r="AB53" s="173">
        <f t="shared" si="9"/>
        <v>0.048900462962962965</v>
      </c>
      <c r="AC53" s="102">
        <f t="shared" si="10"/>
        <v>0.058726851851851856</v>
      </c>
      <c r="AD53" s="178">
        <f>AB53-AB26</f>
        <v>0.022476851851851855</v>
      </c>
      <c r="AE53" s="103" t="s">
        <v>251</v>
      </c>
      <c r="AF53" s="122"/>
      <c r="AG53" s="160"/>
    </row>
    <row r="54" spans="1:33" s="91" customFormat="1" ht="12.75">
      <c r="A54" s="103" t="s">
        <v>230</v>
      </c>
      <c r="B54" s="144">
        <v>121</v>
      </c>
      <c r="C54" s="195" t="s">
        <v>110</v>
      </c>
      <c r="D54" s="136" t="s">
        <v>67</v>
      </c>
      <c r="E54" s="196" t="s">
        <v>47</v>
      </c>
      <c r="F54" s="125">
        <v>0</v>
      </c>
      <c r="G54" s="27" t="s">
        <v>239</v>
      </c>
      <c r="H54" s="174">
        <f>IF(Финишки!$B$4=0," ",VLOOKUP(B54,Финишки!$A$4:$B$500,2,FALSE))</f>
        <v>0.008171296296296296</v>
      </c>
      <c r="I54" s="174">
        <f t="shared" si="0"/>
        <v>0.008171296296296296</v>
      </c>
      <c r="J54" s="175">
        <v>16</v>
      </c>
      <c r="K54" s="174">
        <f>IF(Финишки!$E$4=0," ",VLOOKUP(B54,Финишки!$D$4:$E$500,2,FALSE))</f>
        <v>0.008680555555555556</v>
      </c>
      <c r="L54" s="174">
        <f t="shared" si="1"/>
        <v>0.008680555555555556</v>
      </c>
      <c r="M54" s="174">
        <f t="shared" si="2"/>
        <v>0.0005092592592592596</v>
      </c>
      <c r="N54" s="175">
        <v>14</v>
      </c>
      <c r="O54" s="174">
        <f>IF(Финишки!$H$4=0," ",VLOOKUP(B54,Финишки!$G$4:$H$500,2,FALSE))</f>
        <v>0.020578703703703703</v>
      </c>
      <c r="P54" s="174">
        <f t="shared" si="3"/>
        <v>0.020578703703703703</v>
      </c>
      <c r="Q54" s="125">
        <f t="shared" si="4"/>
        <v>0.011898148148148147</v>
      </c>
      <c r="R54" s="175">
        <v>15</v>
      </c>
      <c r="S54" s="174">
        <f>IF(Финишки!$K$4=0," ",VLOOKUP(B54,Финишки!$J$4:$K$500,2,FALSE))</f>
        <v>0.022708333333333334</v>
      </c>
      <c r="T54" s="174">
        <f t="shared" si="5"/>
        <v>0.022708333333333334</v>
      </c>
      <c r="U54" s="174">
        <f t="shared" si="6"/>
        <v>0.0021296296296296306</v>
      </c>
      <c r="V54" s="175">
        <v>20</v>
      </c>
      <c r="W54" s="177">
        <f>IF(Финишки!$M$4=0," ",VLOOKUP(B54,Финишки!$M$4:$N$500,2,FALSE))</f>
        <v>0.027210648148148147</v>
      </c>
      <c r="X54" s="177">
        <f t="shared" si="7"/>
        <v>0.027210648148148147</v>
      </c>
      <c r="Y54" s="174">
        <f t="shared" si="8"/>
        <v>0.004502314814814813</v>
      </c>
      <c r="Z54" s="175"/>
      <c r="AA54" s="102">
        <f>IF(Финишки!$M$4=0," ",VLOOKUP(B54,Финишки!$M$4:$N$500,2,FALSE))</f>
        <v>0.027210648148148147</v>
      </c>
      <c r="AB54" s="173" t="s">
        <v>47</v>
      </c>
      <c r="AC54" s="102" t="e">
        <f t="shared" si="10"/>
        <v>#VALUE!</v>
      </c>
      <c r="AD54" s="178"/>
      <c r="AE54" s="103"/>
      <c r="AF54" s="122"/>
      <c r="AG54" s="160"/>
    </row>
    <row r="55" spans="1:31" ht="17.25" customHeight="1">
      <c r="A55" s="238" t="s">
        <v>47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</row>
    <row r="56" spans="1:32" s="96" customFormat="1" ht="12.75">
      <c r="A56" s="85"/>
      <c r="B56" s="87" t="s">
        <v>229</v>
      </c>
      <c r="C56" s="95"/>
      <c r="D56" s="66"/>
      <c r="E56" s="64"/>
      <c r="F56" s="67"/>
      <c r="G56" s="68"/>
      <c r="H56" s="69"/>
      <c r="I56" s="70"/>
      <c r="J56" s="71"/>
      <c r="K56" s="70"/>
      <c r="L56" s="70"/>
      <c r="M56" s="70"/>
      <c r="N56" s="71"/>
      <c r="O56" s="70"/>
      <c r="P56" s="70"/>
      <c r="Q56" s="67"/>
      <c r="R56" s="71"/>
      <c r="S56" s="70"/>
      <c r="T56" s="70"/>
      <c r="U56" s="70"/>
      <c r="V56" s="71"/>
      <c r="W56" s="72"/>
      <c r="X56" s="72"/>
      <c r="Y56" s="70"/>
      <c r="Z56" s="71"/>
      <c r="AA56" s="73"/>
      <c r="AB56" s="74"/>
      <c r="AC56" s="75"/>
      <c r="AD56" s="64"/>
      <c r="AE56" s="64"/>
      <c r="AF56" s="164"/>
    </row>
    <row r="57" spans="1:32" s="96" customFormat="1" ht="12.75">
      <c r="A57" s="85"/>
      <c r="B57" s="87"/>
      <c r="C57" s="95"/>
      <c r="D57" s="66"/>
      <c r="E57" s="64"/>
      <c r="F57" s="67"/>
      <c r="G57" s="68"/>
      <c r="H57" s="69"/>
      <c r="I57" s="70"/>
      <c r="J57" s="71"/>
      <c r="K57" s="70"/>
      <c r="L57" s="70"/>
      <c r="M57" s="70"/>
      <c r="N57" s="71"/>
      <c r="O57" s="70"/>
      <c r="P57" s="70"/>
      <c r="Q57" s="67"/>
      <c r="R57" s="71"/>
      <c r="S57" s="70"/>
      <c r="T57" s="70"/>
      <c r="U57" s="70"/>
      <c r="V57" s="71"/>
      <c r="W57" s="72"/>
      <c r="X57" s="72"/>
      <c r="Y57" s="70"/>
      <c r="Z57" s="71"/>
      <c r="AA57" s="73"/>
      <c r="AB57" s="74"/>
      <c r="AC57" s="75"/>
      <c r="AD57" s="64"/>
      <c r="AE57" s="64"/>
      <c r="AF57" s="164"/>
    </row>
    <row r="58" spans="1:31" ht="12.75">
      <c r="A58" s="5"/>
      <c r="B58" s="17"/>
      <c r="C58" s="21" t="s">
        <v>26</v>
      </c>
      <c r="D58" s="5"/>
      <c r="E58" s="5"/>
      <c r="F58" s="19"/>
      <c r="G58" s="21" t="s">
        <v>169</v>
      </c>
      <c r="H58" s="3"/>
      <c r="I58" s="3"/>
      <c r="J58" s="3"/>
      <c r="K58" s="3"/>
      <c r="L58" s="3"/>
      <c r="M58" s="3"/>
      <c r="N58" s="3"/>
      <c r="O58" s="3"/>
      <c r="P58" s="3"/>
      <c r="Q58" s="12"/>
      <c r="R58" s="1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6"/>
      <c r="AE58" s="6"/>
    </row>
    <row r="59" spans="1:31" ht="12.75">
      <c r="A59" s="5"/>
      <c r="B59" s="17"/>
      <c r="C59" s="21"/>
      <c r="D59" s="5"/>
      <c r="E59" s="5"/>
      <c r="F59" s="19"/>
      <c r="G59" s="21"/>
      <c r="H59" s="3"/>
      <c r="I59" s="3"/>
      <c r="J59" s="3"/>
      <c r="K59" s="3"/>
      <c r="L59" s="3"/>
      <c r="M59" s="3"/>
      <c r="N59" s="3"/>
      <c r="O59" s="3"/>
      <c r="P59" s="3"/>
      <c r="Q59" s="12"/>
      <c r="R59" s="1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6"/>
      <c r="AE59" s="6"/>
    </row>
    <row r="60" spans="1:31" ht="12.75">
      <c r="A60" s="5"/>
      <c r="B60" s="17"/>
      <c r="C60" s="21" t="s">
        <v>27</v>
      </c>
      <c r="D60" s="5"/>
      <c r="E60" s="5"/>
      <c r="F60" s="19"/>
      <c r="G60" s="21" t="s">
        <v>171</v>
      </c>
      <c r="H60" s="3"/>
      <c r="I60" s="3"/>
      <c r="J60" s="3"/>
      <c r="K60" s="3"/>
      <c r="L60" s="3"/>
      <c r="M60" s="3"/>
      <c r="N60" s="3"/>
      <c r="O60" s="3"/>
      <c r="P60" s="3"/>
      <c r="Q60" s="12"/>
      <c r="R60" s="1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6"/>
      <c r="AE60" s="6"/>
    </row>
    <row r="61" spans="1:31" ht="17.25" customHeight="1">
      <c r="A61" s="235" t="s">
        <v>168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</row>
    <row r="62" spans="1:31" ht="17.25" customHeight="1">
      <c r="A62" s="235" t="s">
        <v>35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</row>
    <row r="63" spans="1:28" ht="17.25" customHeight="1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</row>
    <row r="64" spans="1:31" ht="17.25" customHeight="1">
      <c r="A64" s="237" t="s">
        <v>226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</row>
    <row r="65" spans="1:31" ht="17.25" customHeight="1">
      <c r="A65" s="241" t="s">
        <v>170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</row>
    <row r="66" spans="1:31" ht="17.25" customHeight="1">
      <c r="A66" s="237" t="s">
        <v>158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</row>
    <row r="67" spans="1:28" ht="17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49"/>
      <c r="AB67" s="36"/>
    </row>
    <row r="68" spans="1:31" ht="17.25" customHeight="1">
      <c r="A68" s="22" t="s">
        <v>159</v>
      </c>
      <c r="B68" s="22"/>
      <c r="C68" s="22"/>
      <c r="D68" s="15"/>
      <c r="E68" s="15"/>
      <c r="F68" s="20"/>
      <c r="G68" s="15"/>
      <c r="H68" s="15"/>
      <c r="I68" s="15"/>
      <c r="J68" s="15"/>
      <c r="K68" s="15"/>
      <c r="L68" s="15"/>
      <c r="M68" s="11"/>
      <c r="N68" s="11"/>
      <c r="O68" s="11"/>
      <c r="P68" s="11"/>
      <c r="Q68" s="11"/>
      <c r="R68" s="11"/>
      <c r="S68" s="11"/>
      <c r="T68" s="11"/>
      <c r="U68" s="22"/>
      <c r="V68" s="22"/>
      <c r="W68" s="22"/>
      <c r="X68" s="22"/>
      <c r="Y68" s="22" t="s">
        <v>160</v>
      </c>
      <c r="Z68" s="22"/>
      <c r="AA68" s="22"/>
      <c r="AB68" s="22"/>
      <c r="AC68" s="22"/>
      <c r="AD68" s="22"/>
      <c r="AE68" s="22"/>
    </row>
    <row r="69" spans="1:31" ht="17.25" customHeight="1">
      <c r="A69" s="21"/>
      <c r="B69" s="21"/>
      <c r="C69" s="21"/>
      <c r="D69" s="22"/>
      <c r="E69" s="22"/>
      <c r="F69" s="20"/>
      <c r="G69" s="22"/>
      <c r="H69" s="22"/>
      <c r="I69" s="22"/>
      <c r="J69" s="15"/>
      <c r="K69" s="15"/>
      <c r="L69" s="15"/>
      <c r="M69" s="11"/>
      <c r="N69" s="11"/>
      <c r="O69" s="11"/>
      <c r="P69" s="11"/>
      <c r="Q69" s="11"/>
      <c r="R69" s="11"/>
      <c r="S69" s="11"/>
      <c r="T69" s="11"/>
      <c r="U69" s="22"/>
      <c r="V69" s="22"/>
      <c r="W69" s="22"/>
      <c r="X69" s="22"/>
      <c r="Y69" s="22"/>
      <c r="Z69" s="50"/>
      <c r="AA69" s="22"/>
      <c r="AB69" s="22"/>
      <c r="AC69" s="22"/>
      <c r="AD69" s="22"/>
      <c r="AE69" s="22"/>
    </row>
    <row r="70" spans="1:31" ht="17.25" customHeight="1">
      <c r="A70" s="239"/>
      <c r="B70" s="239"/>
      <c r="C70" s="239"/>
      <c r="D70" s="22"/>
      <c r="E70" s="22"/>
      <c r="F70" s="11"/>
      <c r="G70" s="11"/>
      <c r="H70" s="11"/>
      <c r="I70" s="22"/>
      <c r="J70" s="22"/>
      <c r="K70" s="22"/>
      <c r="L70" s="22"/>
      <c r="M70" s="22"/>
      <c r="N70" s="8"/>
      <c r="O70" s="8"/>
      <c r="P70" s="8"/>
      <c r="Q70" s="8"/>
      <c r="R70" s="8"/>
      <c r="S70" s="23"/>
      <c r="T70" s="23"/>
      <c r="U70" s="21"/>
      <c r="V70" s="21"/>
      <c r="W70" s="21"/>
      <c r="X70" s="21"/>
      <c r="Y70" s="22" t="s">
        <v>16</v>
      </c>
      <c r="Z70" s="22"/>
      <c r="AA70" s="22"/>
      <c r="AB70" s="22"/>
      <c r="AC70" s="202">
        <v>-5</v>
      </c>
      <c r="AD70" s="202">
        <v>-5</v>
      </c>
      <c r="AE70" s="201" t="s">
        <v>220</v>
      </c>
    </row>
    <row r="71" spans="1:31" ht="17.25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3"/>
      <c r="T71" s="23"/>
      <c r="U71" s="21"/>
      <c r="V71" s="40"/>
      <c r="W71" s="21"/>
      <c r="X71" s="21"/>
      <c r="Y71" s="22" t="s">
        <v>29</v>
      </c>
      <c r="Z71" s="22"/>
      <c r="AA71" s="22"/>
      <c r="AB71" s="22"/>
      <c r="AC71" s="202">
        <v>-5</v>
      </c>
      <c r="AD71" s="202">
        <v>-5</v>
      </c>
      <c r="AE71" s="201" t="s">
        <v>220</v>
      </c>
    </row>
    <row r="72" spans="1:31" ht="17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7.25" customHeight="1">
      <c r="A73" s="238" t="s">
        <v>106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</row>
    <row r="74" spans="1:31" ht="18">
      <c r="A74" s="21" t="s">
        <v>211</v>
      </c>
      <c r="B74" s="21"/>
      <c r="C74" s="21"/>
      <c r="D74" s="21"/>
      <c r="E74" s="21"/>
      <c r="F74" s="21"/>
      <c r="G74" s="21"/>
      <c r="H74" s="21"/>
      <c r="I74" s="21"/>
      <c r="J74" s="3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3" s="13" customFormat="1" ht="26.25" customHeight="1">
      <c r="A75" s="169" t="s">
        <v>23</v>
      </c>
      <c r="B75" s="169" t="s">
        <v>24</v>
      </c>
      <c r="C75" s="180" t="s">
        <v>0</v>
      </c>
      <c r="D75" s="180" t="s">
        <v>25</v>
      </c>
      <c r="E75" s="180" t="s">
        <v>17</v>
      </c>
      <c r="F75" s="169" t="s">
        <v>18</v>
      </c>
      <c r="G75" s="169" t="s">
        <v>236</v>
      </c>
      <c r="H75" s="169" t="s">
        <v>19</v>
      </c>
      <c r="I75" s="169" t="s">
        <v>3</v>
      </c>
      <c r="J75" s="180" t="s">
        <v>11</v>
      </c>
      <c r="K75" s="180" t="s">
        <v>9</v>
      </c>
      <c r="L75" s="180" t="s">
        <v>1</v>
      </c>
      <c r="M75" s="180" t="s">
        <v>1</v>
      </c>
      <c r="N75" s="180" t="s">
        <v>11</v>
      </c>
      <c r="O75" s="180"/>
      <c r="P75" s="180"/>
      <c r="Q75" s="169" t="s">
        <v>21</v>
      </c>
      <c r="R75" s="180" t="s">
        <v>11</v>
      </c>
      <c r="S75" s="180" t="s">
        <v>10</v>
      </c>
      <c r="T75" s="180"/>
      <c r="U75" s="180" t="s">
        <v>2</v>
      </c>
      <c r="V75" s="180" t="s">
        <v>11</v>
      </c>
      <c r="W75" s="169"/>
      <c r="X75" s="169"/>
      <c r="Y75" s="169" t="s">
        <v>102</v>
      </c>
      <c r="Z75" s="169" t="s">
        <v>11</v>
      </c>
      <c r="AA75" s="169" t="s">
        <v>12</v>
      </c>
      <c r="AB75" s="169" t="s">
        <v>12</v>
      </c>
      <c r="AC75" s="169" t="s">
        <v>20</v>
      </c>
      <c r="AD75" s="169" t="s">
        <v>14</v>
      </c>
      <c r="AE75" s="169" t="s">
        <v>22</v>
      </c>
      <c r="AF75" s="44" t="s">
        <v>33</v>
      </c>
      <c r="AG75" s="204"/>
    </row>
    <row r="76" spans="1:33" s="91" customFormat="1" ht="13.5" customHeight="1">
      <c r="A76" s="220">
        <v>1</v>
      </c>
      <c r="B76" s="144">
        <v>159</v>
      </c>
      <c r="C76" s="197" t="s">
        <v>79</v>
      </c>
      <c r="D76" s="198" t="s">
        <v>75</v>
      </c>
      <c r="E76" s="198" t="s">
        <v>47</v>
      </c>
      <c r="F76" s="125">
        <v>0</v>
      </c>
      <c r="G76" s="198" t="s">
        <v>38</v>
      </c>
      <c r="H76" s="124">
        <f>IF(Финишки!$B$4=0," ",VLOOKUP(B76,Финишки!$A$4:$B$500,2,FALSE))</f>
        <v>0.008217592592592594</v>
      </c>
      <c r="I76" s="174">
        <f aca="true" t="shared" si="11" ref="I76:I89">H76-F76</f>
        <v>0.008217592592592594</v>
      </c>
      <c r="J76" s="175">
        <v>2</v>
      </c>
      <c r="K76" s="174">
        <f>IF(Финишки!$E$4=0," ",VLOOKUP(B76,Финишки!$D$4:$E$500,2,FALSE))</f>
        <v>0.008749999999999999</v>
      </c>
      <c r="L76" s="174">
        <f aca="true" t="shared" si="12" ref="L76:L89">K76-F76</f>
        <v>0.008749999999999999</v>
      </c>
      <c r="M76" s="174">
        <f aca="true" t="shared" si="13" ref="M76:M89">IF(L76=" "," ",L76-I76)</f>
        <v>0.000532407407407405</v>
      </c>
      <c r="N76" s="175">
        <v>3</v>
      </c>
      <c r="O76" s="174">
        <f>IF(Финишки!$H$4=0," ",VLOOKUP(B76,Финишки!$G$4:$H$500,2,FALSE))</f>
        <v>0.022997685185185187</v>
      </c>
      <c r="P76" s="174">
        <f aca="true" t="shared" si="14" ref="P76:P89">O76-F76</f>
        <v>0.022997685185185187</v>
      </c>
      <c r="Q76" s="125">
        <f aca="true" t="shared" si="15" ref="Q76:Q89">IF(P76=" "," ",P76-L76)</f>
        <v>0.014247685185185188</v>
      </c>
      <c r="R76" s="175">
        <v>2</v>
      </c>
      <c r="S76" s="174">
        <f>IF(Финишки!$K$4=0," ",VLOOKUP(B76,Финишки!$J$4:$K$500,2,FALSE))</f>
        <v>0.024537037037037038</v>
      </c>
      <c r="T76" s="174">
        <f aca="true" t="shared" si="16" ref="T76:T89">S76-F76</f>
        <v>0.024537037037037038</v>
      </c>
      <c r="U76" s="174">
        <f aca="true" t="shared" si="17" ref="U76:U89">IF(T76=" "," ",T76-P76)</f>
        <v>0.0015393518518518508</v>
      </c>
      <c r="V76" s="175">
        <v>6</v>
      </c>
      <c r="W76" s="177">
        <f>IF(Финишки!$M$4=0," ",VLOOKUP(B76,Финишки!$M$4:$N$500,2,FALSE))</f>
        <v>0.031226851851851853</v>
      </c>
      <c r="X76" s="177">
        <f aca="true" t="shared" si="18" ref="X76:X89">W76-F76</f>
        <v>0.031226851851851853</v>
      </c>
      <c r="Y76" s="174">
        <f aca="true" t="shared" si="19" ref="Y76:Y88">IF(X76=" "," ",X76-T76)</f>
        <v>0.006689814814814815</v>
      </c>
      <c r="Z76" s="175">
        <v>1</v>
      </c>
      <c r="AA76" s="102">
        <f>IF(Финишки!$M$4=0," ",VLOOKUP(B76,Финишки!$M$4:$N$500,2,FALSE))</f>
        <v>0.031226851851851853</v>
      </c>
      <c r="AB76" s="173">
        <f aca="true" t="shared" si="20" ref="AB76:AB88">AA76-F76</f>
        <v>0.031226851851851853</v>
      </c>
      <c r="AC76" s="102">
        <f aca="true" t="shared" si="21" ref="AC76:AC89">SUM(I76+AB76)</f>
        <v>0.03944444444444445</v>
      </c>
      <c r="AD76" s="178">
        <v>0</v>
      </c>
      <c r="AE76" s="103" t="s">
        <v>225</v>
      </c>
      <c r="AF76" s="122"/>
      <c r="AG76" s="162">
        <f>MIN(AB76:AB89)</f>
        <v>0.031226851851851853</v>
      </c>
    </row>
    <row r="77" spans="1:33" s="91" customFormat="1" ht="12.75">
      <c r="A77" s="220">
        <v>2</v>
      </c>
      <c r="B77" s="144">
        <v>151</v>
      </c>
      <c r="C77" s="197" t="s">
        <v>108</v>
      </c>
      <c r="D77" s="100">
        <v>2007</v>
      </c>
      <c r="E77" s="100" t="s">
        <v>47</v>
      </c>
      <c r="F77" s="125">
        <v>0</v>
      </c>
      <c r="G77" s="27" t="s">
        <v>239</v>
      </c>
      <c r="H77" s="124">
        <f>IF(Финишки!$B$4=0," ",VLOOKUP(B77,Финишки!$A$4:$B$500,2,FALSE))</f>
        <v>0.008506944444444444</v>
      </c>
      <c r="I77" s="174">
        <f t="shared" si="11"/>
        <v>0.008506944444444444</v>
      </c>
      <c r="J77" s="175">
        <v>5</v>
      </c>
      <c r="K77" s="174">
        <f>IF(Финишки!$E$4=0," ",VLOOKUP(B77,Финишки!$D$4:$E$500,2,FALSE))</f>
        <v>0.009074074074074073</v>
      </c>
      <c r="L77" s="174">
        <f t="shared" si="12"/>
        <v>0.009074074074074073</v>
      </c>
      <c r="M77" s="174">
        <f t="shared" si="13"/>
        <v>0.0005671296296296292</v>
      </c>
      <c r="N77" s="175">
        <v>4</v>
      </c>
      <c r="O77" s="174">
        <f>IF(Финишки!$H$4=0," ",VLOOKUP(B77,Финишки!$G$4:$H$500,2,FALSE))</f>
        <v>0.025358796296296296</v>
      </c>
      <c r="P77" s="174">
        <f t="shared" si="14"/>
        <v>0.025358796296296296</v>
      </c>
      <c r="Q77" s="125">
        <f t="shared" si="15"/>
        <v>0.01628472222222222</v>
      </c>
      <c r="R77" s="175">
        <v>10</v>
      </c>
      <c r="S77" s="174">
        <f>IF(Финишки!$K$4=0," ",VLOOKUP(B77,Финишки!$J$4:$K$500,2,FALSE))</f>
        <v>0.026712962962962966</v>
      </c>
      <c r="T77" s="174">
        <f t="shared" si="16"/>
        <v>0.026712962962962966</v>
      </c>
      <c r="U77" s="174">
        <f t="shared" si="17"/>
        <v>0.0013541666666666702</v>
      </c>
      <c r="V77" s="175">
        <v>3</v>
      </c>
      <c r="W77" s="177">
        <f>IF(Финишки!$M$4=0," ",VLOOKUP(B77,Финишки!$M$4:$N$500,2,FALSE))</f>
        <v>0.03678240740740741</v>
      </c>
      <c r="X77" s="177">
        <f t="shared" si="18"/>
        <v>0.03678240740740741</v>
      </c>
      <c r="Y77" s="174">
        <f t="shared" si="19"/>
        <v>0.010069444444444443</v>
      </c>
      <c r="Z77" s="175">
        <v>2</v>
      </c>
      <c r="AA77" s="102">
        <f>IF(Финишки!$M$4=0," ",VLOOKUP(B77,Финишки!$M$4:$N$500,2,FALSE))</f>
        <v>0.03678240740740741</v>
      </c>
      <c r="AB77" s="173">
        <f t="shared" si="20"/>
        <v>0.03678240740740741</v>
      </c>
      <c r="AC77" s="102">
        <f t="shared" si="21"/>
        <v>0.04528935185185185</v>
      </c>
      <c r="AD77" s="178">
        <f>AB77-AB76</f>
        <v>0.005555555555555557</v>
      </c>
      <c r="AE77" s="103" t="s">
        <v>250</v>
      </c>
      <c r="AF77" s="122"/>
      <c r="AG77" s="160"/>
    </row>
    <row r="78" spans="1:33" s="91" customFormat="1" ht="12.75">
      <c r="A78" s="220">
        <v>3</v>
      </c>
      <c r="B78" s="144">
        <v>158</v>
      </c>
      <c r="C78" s="197" t="s">
        <v>235</v>
      </c>
      <c r="D78" s="198">
        <v>2008</v>
      </c>
      <c r="E78" s="198" t="s">
        <v>54</v>
      </c>
      <c r="F78" s="125">
        <v>0</v>
      </c>
      <c r="G78" s="198" t="s">
        <v>38</v>
      </c>
      <c r="H78" s="124">
        <f>IF(Финишки!$B$4=0," ",VLOOKUP(B78,Финишки!$A$4:$B$500,2,FALSE))</f>
        <v>0.007592592592592593</v>
      </c>
      <c r="I78" s="174">
        <f t="shared" si="11"/>
        <v>0.007592592592592593</v>
      </c>
      <c r="J78" s="175">
        <v>1</v>
      </c>
      <c r="K78" s="174">
        <f>IF(Финишки!$E$4=0," ",VLOOKUP(B78,Финишки!$D$4:$E$500,2,FALSE))</f>
        <v>0.008368055555555556</v>
      </c>
      <c r="L78" s="174">
        <f t="shared" si="12"/>
        <v>0.008368055555555556</v>
      </c>
      <c r="M78" s="174">
        <f t="shared" si="13"/>
        <v>0.000775462962962963</v>
      </c>
      <c r="N78" s="175">
        <v>11</v>
      </c>
      <c r="O78" s="174">
        <f>IF(Финишки!$H$4=0," ",VLOOKUP(B78,Финишки!$G$4:$H$500,2,FALSE))</f>
        <v>0.02310185185185185</v>
      </c>
      <c r="P78" s="174">
        <f t="shared" si="14"/>
        <v>0.02310185185185185</v>
      </c>
      <c r="Q78" s="125">
        <f t="shared" si="15"/>
        <v>0.014733796296296293</v>
      </c>
      <c r="R78" s="175">
        <v>3</v>
      </c>
      <c r="S78" s="174">
        <f>IF(Финишки!$K$4=0," ",VLOOKUP(B78,Финишки!$J$4:$K$500,2,FALSE))</f>
        <v>0.02515046296296296</v>
      </c>
      <c r="T78" s="174">
        <f t="shared" si="16"/>
        <v>0.02515046296296296</v>
      </c>
      <c r="U78" s="174">
        <f t="shared" si="17"/>
        <v>0.002048611111111112</v>
      </c>
      <c r="V78" s="175">
        <v>10</v>
      </c>
      <c r="W78" s="177">
        <f>IF(Финишки!$M$4=0," ",VLOOKUP(B78,Финишки!$M$4:$N$500,2,FALSE))</f>
        <v>0.03715277777777778</v>
      </c>
      <c r="X78" s="177">
        <f t="shared" si="18"/>
        <v>0.03715277777777778</v>
      </c>
      <c r="Y78" s="174">
        <f t="shared" si="19"/>
        <v>0.012002314814814816</v>
      </c>
      <c r="Z78" s="175">
        <v>4</v>
      </c>
      <c r="AA78" s="138">
        <f>IF(Финишки!$M$4=0," ",VLOOKUP(B78,Финишки!$M$4:$N$500,2,FALSE))</f>
        <v>0.03715277777777778</v>
      </c>
      <c r="AB78" s="173">
        <f t="shared" si="20"/>
        <v>0.03715277777777778</v>
      </c>
      <c r="AC78" s="102">
        <f t="shared" si="21"/>
        <v>0.04474537037037037</v>
      </c>
      <c r="AD78" s="178">
        <f>AB78-AB76</f>
        <v>0.005925925925925925</v>
      </c>
      <c r="AE78" s="103" t="s">
        <v>250</v>
      </c>
      <c r="AF78" s="122"/>
      <c r="AG78" s="160"/>
    </row>
    <row r="79" spans="1:33" s="91" customFormat="1" ht="12.75">
      <c r="A79" s="103">
        <v>4</v>
      </c>
      <c r="B79" s="144">
        <v>153</v>
      </c>
      <c r="C79" s="197" t="s">
        <v>208</v>
      </c>
      <c r="D79" s="198">
        <v>2008</v>
      </c>
      <c r="E79" s="198"/>
      <c r="F79" s="125">
        <v>0</v>
      </c>
      <c r="G79" s="27" t="s">
        <v>239</v>
      </c>
      <c r="H79" s="124">
        <f>IF(Финишки!$B$4=0," ",VLOOKUP(B79,Финишки!$A$4:$B$500,2,FALSE))</f>
        <v>0.008368055555555556</v>
      </c>
      <c r="I79" s="174">
        <f t="shared" si="11"/>
        <v>0.008368055555555556</v>
      </c>
      <c r="J79" s="175">
        <v>3</v>
      </c>
      <c r="K79" s="174">
        <f>IF(Финишки!$E$4=0," ",VLOOKUP(B79,Финишки!$D$4:$E$500,2,FALSE))</f>
        <v>0.009027777777777779</v>
      </c>
      <c r="L79" s="174">
        <f t="shared" si="12"/>
        <v>0.009027777777777779</v>
      </c>
      <c r="M79" s="174">
        <f t="shared" si="13"/>
        <v>0.000659722222222223</v>
      </c>
      <c r="N79" s="175">
        <v>7</v>
      </c>
      <c r="O79" s="174">
        <f>IF(Финишки!$H$4=0," ",VLOOKUP(B79,Финишки!$G$4:$H$500,2,FALSE))</f>
        <v>0.024826388888888887</v>
      </c>
      <c r="P79" s="174">
        <f t="shared" si="14"/>
        <v>0.024826388888888887</v>
      </c>
      <c r="Q79" s="125">
        <f t="shared" si="15"/>
        <v>0.01579861111111111</v>
      </c>
      <c r="R79" s="175">
        <v>8</v>
      </c>
      <c r="S79" s="174">
        <f>IF(Финишки!$K$4=0," ",VLOOKUP(B79,Финишки!$J$4:$K$500,2,FALSE))</f>
        <v>0.025925925925925925</v>
      </c>
      <c r="T79" s="174">
        <f t="shared" si="16"/>
        <v>0.025925925925925925</v>
      </c>
      <c r="U79" s="174">
        <f t="shared" si="17"/>
        <v>0.0010995370370370378</v>
      </c>
      <c r="V79" s="175">
        <v>2</v>
      </c>
      <c r="W79" s="177">
        <f>IF(Финишки!$M$4=0," ",VLOOKUP(B79,Финишки!$M$4:$N$500,2,FALSE))</f>
        <v>0.038078703703703705</v>
      </c>
      <c r="X79" s="177">
        <f t="shared" si="18"/>
        <v>0.038078703703703705</v>
      </c>
      <c r="Y79" s="174">
        <f t="shared" si="19"/>
        <v>0.01215277777777778</v>
      </c>
      <c r="Z79" s="175">
        <v>5</v>
      </c>
      <c r="AA79" s="102">
        <f>IF(Финишки!$M$4=0," ",VLOOKUP(B79,Финишки!$M$4:$N$500,2,FALSE))</f>
        <v>0.038078703703703705</v>
      </c>
      <c r="AB79" s="173">
        <f t="shared" si="20"/>
        <v>0.038078703703703705</v>
      </c>
      <c r="AC79" s="138">
        <f t="shared" si="21"/>
        <v>0.04644675925925926</v>
      </c>
      <c r="AD79" s="178">
        <f>AB79-AB76</f>
        <v>0.006851851851851852</v>
      </c>
      <c r="AE79" s="103" t="s">
        <v>250</v>
      </c>
      <c r="AF79" s="122"/>
      <c r="AG79" s="160"/>
    </row>
    <row r="80" spans="1:33" s="91" customFormat="1" ht="12.75">
      <c r="A80" s="103">
        <v>5</v>
      </c>
      <c r="B80" s="144">
        <v>157</v>
      </c>
      <c r="C80" s="197" t="s">
        <v>134</v>
      </c>
      <c r="D80" s="198">
        <v>2007</v>
      </c>
      <c r="E80" s="198"/>
      <c r="F80" s="125">
        <v>0</v>
      </c>
      <c r="G80" s="198" t="s">
        <v>38</v>
      </c>
      <c r="H80" s="124">
        <f>IF(Финишки!$B$4=0," ",VLOOKUP(B80,Финишки!$A$4:$B$500,2,FALSE))</f>
        <v>0.009166666666666667</v>
      </c>
      <c r="I80" s="174">
        <f t="shared" si="11"/>
        <v>0.009166666666666667</v>
      </c>
      <c r="J80" s="175">
        <v>7</v>
      </c>
      <c r="K80" s="174">
        <f>IF(Финишки!$E$4=0," ",VLOOKUP(B80,Финишки!$D$4:$E$500,2,FALSE))</f>
        <v>0.0096875</v>
      </c>
      <c r="L80" s="174">
        <f t="shared" si="12"/>
        <v>0.0096875</v>
      </c>
      <c r="M80" s="174">
        <f t="shared" si="13"/>
        <v>0.0005208333333333332</v>
      </c>
      <c r="N80" s="175">
        <v>1</v>
      </c>
      <c r="O80" s="174">
        <f>IF(Финишки!$H$4=0," ",VLOOKUP(B80,Финишки!$G$4:$H$500,2,FALSE))</f>
        <v>0.023171296296296297</v>
      </c>
      <c r="P80" s="174">
        <f t="shared" si="14"/>
        <v>0.023171296296296297</v>
      </c>
      <c r="Q80" s="125">
        <f t="shared" si="15"/>
        <v>0.013483796296296298</v>
      </c>
      <c r="R80" s="175">
        <v>1</v>
      </c>
      <c r="S80" s="174">
        <f>IF(Финишки!$K$4=0," ",VLOOKUP(B80,Финишки!$J$4:$K$500,2,FALSE))</f>
        <v>0.024548611111111115</v>
      </c>
      <c r="T80" s="174">
        <f t="shared" si="16"/>
        <v>0.024548611111111115</v>
      </c>
      <c r="U80" s="174">
        <f t="shared" si="17"/>
        <v>0.0013773148148148173</v>
      </c>
      <c r="V80" s="175">
        <v>4</v>
      </c>
      <c r="W80" s="177">
        <f>IF(Финишки!$M$4=0," ",VLOOKUP(B80,Финишки!$M$4:$N$500,2,FALSE))</f>
        <v>0.04016203703703704</v>
      </c>
      <c r="X80" s="177">
        <f t="shared" si="18"/>
        <v>0.04016203703703704</v>
      </c>
      <c r="Y80" s="174">
        <f t="shared" si="19"/>
        <v>0.015613425925925923</v>
      </c>
      <c r="Z80" s="175">
        <v>10</v>
      </c>
      <c r="AA80" s="138">
        <f>IF(Финишки!$M$4=0," ",VLOOKUP(B80,Финишки!$M$4:$N$500,2,FALSE))</f>
        <v>0.04016203703703704</v>
      </c>
      <c r="AB80" s="173">
        <f t="shared" si="20"/>
        <v>0.04016203703703704</v>
      </c>
      <c r="AC80" s="138">
        <f t="shared" si="21"/>
        <v>0.04932870370370371</v>
      </c>
      <c r="AD80" s="178">
        <f>AB80-AB76</f>
        <v>0.008935185185185185</v>
      </c>
      <c r="AE80" s="103" t="s">
        <v>251</v>
      </c>
      <c r="AF80" s="122"/>
      <c r="AG80" s="160"/>
    </row>
    <row r="81" spans="1:33" s="91" customFormat="1" ht="12.75" customHeight="1">
      <c r="A81" s="103">
        <v>6</v>
      </c>
      <c r="B81" s="144">
        <v>154</v>
      </c>
      <c r="C81" s="197" t="s">
        <v>112</v>
      </c>
      <c r="D81" s="136" t="s">
        <v>75</v>
      </c>
      <c r="E81" s="196" t="s">
        <v>47</v>
      </c>
      <c r="F81" s="125">
        <v>0</v>
      </c>
      <c r="G81" s="27" t="s">
        <v>239</v>
      </c>
      <c r="H81" s="124">
        <f>IF(Финишки!$B$4=0," ",VLOOKUP(B81,Финишки!$A$4:$B$500,2,FALSE))</f>
        <v>0.009583333333333334</v>
      </c>
      <c r="I81" s="174">
        <f t="shared" si="11"/>
        <v>0.009583333333333334</v>
      </c>
      <c r="J81" s="175">
        <v>10</v>
      </c>
      <c r="K81" s="174">
        <f>IF(Финишки!$E$4=0," ",VLOOKUP(B81,Финишки!$D$4:$E$500,2,FALSE))</f>
        <v>0.010104166666666668</v>
      </c>
      <c r="L81" s="174">
        <f t="shared" si="12"/>
        <v>0.010104166666666668</v>
      </c>
      <c r="M81" s="174">
        <f t="shared" si="13"/>
        <v>0.0005208333333333332</v>
      </c>
      <c r="N81" s="175">
        <v>2</v>
      </c>
      <c r="O81" s="174">
        <f>IF(Финишки!$H$4=0," ",VLOOKUP(B81,Финишки!$G$4:$H$500,2,FALSE))</f>
        <v>0.026053240740740738</v>
      </c>
      <c r="P81" s="174">
        <f t="shared" si="14"/>
        <v>0.026053240740740738</v>
      </c>
      <c r="Q81" s="125">
        <f t="shared" si="15"/>
        <v>0.01594907407407407</v>
      </c>
      <c r="R81" s="175">
        <v>9</v>
      </c>
      <c r="S81" s="174">
        <f>IF(Финишки!$K$4=0," ",VLOOKUP(B81,Финишки!$J$4:$K$500,2,FALSE))</f>
        <v>0.026967592592592595</v>
      </c>
      <c r="T81" s="174">
        <f t="shared" si="16"/>
        <v>0.026967592592592595</v>
      </c>
      <c r="U81" s="174">
        <f t="shared" si="17"/>
        <v>0.0009143518518518572</v>
      </c>
      <c r="V81" s="175">
        <v>14</v>
      </c>
      <c r="W81" s="177">
        <f>IF(Финишки!$M$4=0," ",VLOOKUP(B81,Финишки!$M$4:$N$500,2,FALSE))</f>
        <v>0.04079861111111111</v>
      </c>
      <c r="X81" s="177">
        <f t="shared" si="18"/>
        <v>0.04079861111111111</v>
      </c>
      <c r="Y81" s="174">
        <f t="shared" si="19"/>
        <v>0.013831018518518517</v>
      </c>
      <c r="Z81" s="175">
        <v>6</v>
      </c>
      <c r="AA81" s="138">
        <f>IF(Финишки!$M$4=0," ",VLOOKUP(B81,Финишки!$M$4:$N$500,2,FALSE))</f>
        <v>0.04079861111111111</v>
      </c>
      <c r="AB81" s="173">
        <f t="shared" si="20"/>
        <v>0.04079861111111111</v>
      </c>
      <c r="AC81" s="138">
        <f t="shared" si="21"/>
        <v>0.050381944444444444</v>
      </c>
      <c r="AD81" s="178">
        <f>AB81-AB76</f>
        <v>0.009571759259259259</v>
      </c>
      <c r="AE81" s="103" t="s">
        <v>251</v>
      </c>
      <c r="AF81" s="122"/>
      <c r="AG81" s="160"/>
    </row>
    <row r="82" spans="1:33" s="91" customFormat="1" ht="12.75" customHeight="1">
      <c r="A82" s="103">
        <v>7</v>
      </c>
      <c r="B82" s="144">
        <v>152</v>
      </c>
      <c r="C82" s="197" t="s">
        <v>109</v>
      </c>
      <c r="D82" s="198">
        <v>2008</v>
      </c>
      <c r="E82" s="198"/>
      <c r="F82" s="125">
        <v>0</v>
      </c>
      <c r="G82" s="27" t="s">
        <v>239</v>
      </c>
      <c r="H82" s="124">
        <f>IF(Финишки!$B$4=0," ",VLOOKUP(B82,Финишки!$A$4:$B$500,2,FALSE))</f>
        <v>0.00846064814814815</v>
      </c>
      <c r="I82" s="174">
        <f t="shared" si="11"/>
        <v>0.00846064814814815</v>
      </c>
      <c r="J82" s="175">
        <v>4</v>
      </c>
      <c r="K82" s="174">
        <f>IF(Финишки!$E$4=0," ",VLOOKUP(B82,Финишки!$D$4:$E$500,2,FALSE))</f>
        <v>0.009143518518518518</v>
      </c>
      <c r="L82" s="174">
        <f t="shared" si="12"/>
        <v>0.009143518518518518</v>
      </c>
      <c r="M82" s="174">
        <f t="shared" si="13"/>
        <v>0.0006828703703703684</v>
      </c>
      <c r="N82" s="175">
        <v>9</v>
      </c>
      <c r="O82" s="174">
        <f>IF(Финишки!$H$4=0," ",VLOOKUP(B82,Финишки!$G$4:$H$500,2,FALSE))</f>
        <v>0.025868055555555557</v>
      </c>
      <c r="P82" s="174">
        <f t="shared" si="14"/>
        <v>0.025868055555555557</v>
      </c>
      <c r="Q82" s="125">
        <f t="shared" si="15"/>
        <v>0.016724537037037038</v>
      </c>
      <c r="R82" s="175">
        <v>11</v>
      </c>
      <c r="S82" s="174">
        <f>IF(Финишки!$K$4=0," ",VLOOKUP(B82,Финишки!$J$4:$K$500,2,FALSE))</f>
        <v>0.027453703703703702</v>
      </c>
      <c r="T82" s="174">
        <f t="shared" si="16"/>
        <v>0.027453703703703702</v>
      </c>
      <c r="U82" s="174">
        <f t="shared" si="17"/>
        <v>0.001585648148148145</v>
      </c>
      <c r="V82" s="175">
        <v>7</v>
      </c>
      <c r="W82" s="177">
        <f>IF(Финишки!$M$4=0," ",VLOOKUP(B82,Финишки!$M$4:$N$500,2,FALSE))</f>
        <v>0.04143518518518518</v>
      </c>
      <c r="X82" s="177">
        <f t="shared" si="18"/>
        <v>0.04143518518518518</v>
      </c>
      <c r="Y82" s="174">
        <f t="shared" si="19"/>
        <v>0.013981481481481477</v>
      </c>
      <c r="Z82" s="175">
        <v>8</v>
      </c>
      <c r="AA82" s="102">
        <f>IF(Финишки!$M$4=0," ",VLOOKUP(B82,Финишки!$M$4:$N$500,2,FALSE))</f>
        <v>0.04143518518518518</v>
      </c>
      <c r="AB82" s="173">
        <f t="shared" si="20"/>
        <v>0.04143518518518518</v>
      </c>
      <c r="AC82" s="138">
        <f t="shared" si="21"/>
        <v>0.04989583333333333</v>
      </c>
      <c r="AD82" s="178">
        <f>AB82-AB76</f>
        <v>0.010208333333333326</v>
      </c>
      <c r="AE82" s="103" t="s">
        <v>251</v>
      </c>
      <c r="AF82" s="122"/>
      <c r="AG82" s="160"/>
    </row>
    <row r="83" spans="1:33" s="91" customFormat="1" ht="12.75" customHeight="1">
      <c r="A83" s="103">
        <v>8</v>
      </c>
      <c r="B83" s="144">
        <v>160</v>
      </c>
      <c r="C83" s="197" t="s">
        <v>141</v>
      </c>
      <c r="D83" s="136" t="s">
        <v>78</v>
      </c>
      <c r="E83" s="196" t="s">
        <v>47</v>
      </c>
      <c r="F83" s="125">
        <v>0</v>
      </c>
      <c r="G83" s="103" t="s">
        <v>38</v>
      </c>
      <c r="H83" s="124">
        <f>IF(Финишки!$B$4=0," ",VLOOKUP(B83,Финишки!$A$4:$B$500,2,FALSE))</f>
        <v>0.009155092592592593</v>
      </c>
      <c r="I83" s="174">
        <f t="shared" si="11"/>
        <v>0.009155092592592593</v>
      </c>
      <c r="J83" s="175">
        <v>6</v>
      </c>
      <c r="K83" s="174">
        <f>IF(Финишки!$E$4=0," ",VLOOKUP(B83,Финишки!$D$4:$E$500,2,FALSE))</f>
        <v>0.009930555555555555</v>
      </c>
      <c r="L83" s="174">
        <f t="shared" si="12"/>
        <v>0.009930555555555555</v>
      </c>
      <c r="M83" s="174">
        <f t="shared" si="13"/>
        <v>0.0007754629629629622</v>
      </c>
      <c r="N83" s="175">
        <v>10</v>
      </c>
      <c r="O83" s="174">
        <f>IF(Финишки!$H$4=0," ",VLOOKUP(B83,Финишки!$G$4:$H$500,2,FALSE))</f>
        <v>0.024907407407407406</v>
      </c>
      <c r="P83" s="174">
        <f t="shared" si="14"/>
        <v>0.024907407407407406</v>
      </c>
      <c r="Q83" s="125">
        <f t="shared" si="15"/>
        <v>0.01497685185185185</v>
      </c>
      <c r="R83" s="175">
        <v>5</v>
      </c>
      <c r="S83" s="174">
        <f>IF(Финишки!$K$4=0," ",VLOOKUP(B83,Финишки!$J$4:$K$500,2,FALSE))</f>
        <v>0.02783564814814815</v>
      </c>
      <c r="T83" s="174">
        <f t="shared" si="16"/>
        <v>0.02783564814814815</v>
      </c>
      <c r="U83" s="174">
        <f t="shared" si="17"/>
        <v>0.002928240740740745</v>
      </c>
      <c r="V83" s="175">
        <v>12</v>
      </c>
      <c r="W83" s="177">
        <f>IF(Финишки!$M$4=0," ",VLOOKUP(B83,Финишки!$M$4:$N$500,2,FALSE))</f>
        <v>0.04178240740740741</v>
      </c>
      <c r="X83" s="177">
        <f t="shared" si="18"/>
        <v>0.04178240740740741</v>
      </c>
      <c r="Y83" s="174">
        <f t="shared" si="19"/>
        <v>0.013946759259259256</v>
      </c>
      <c r="Z83" s="175">
        <v>7</v>
      </c>
      <c r="AA83" s="102">
        <f>IF(Финишки!$M$4=0," ",VLOOKUP(B83,Финишки!$M$4:$N$500,2,FALSE))</f>
        <v>0.04178240740740741</v>
      </c>
      <c r="AB83" s="173">
        <f t="shared" si="20"/>
        <v>0.04178240740740741</v>
      </c>
      <c r="AC83" s="138">
        <f t="shared" si="21"/>
        <v>0.0509375</v>
      </c>
      <c r="AD83" s="178">
        <f>AB83-AB76</f>
        <v>0.010555555555555554</v>
      </c>
      <c r="AE83" s="103" t="s">
        <v>251</v>
      </c>
      <c r="AF83" s="122"/>
      <c r="AG83" s="160"/>
    </row>
    <row r="84" spans="1:33" s="91" customFormat="1" ht="12.75" customHeight="1">
      <c r="A84" s="103">
        <v>9</v>
      </c>
      <c r="B84" s="144">
        <v>155</v>
      </c>
      <c r="C84" s="197" t="s">
        <v>207</v>
      </c>
      <c r="D84" s="136" t="s">
        <v>68</v>
      </c>
      <c r="E84" s="196" t="s">
        <v>47</v>
      </c>
      <c r="F84" s="125">
        <v>0</v>
      </c>
      <c r="G84" s="27" t="s">
        <v>239</v>
      </c>
      <c r="H84" s="124">
        <f>IF(Финишки!$B$4=0," ",VLOOKUP(B84,Финишки!$A$4:$B$500,2,FALSE))</f>
        <v>0.009421296296296296</v>
      </c>
      <c r="I84" s="174">
        <f t="shared" si="11"/>
        <v>0.009421296296296296</v>
      </c>
      <c r="J84" s="175">
        <v>9</v>
      </c>
      <c r="K84" s="174">
        <f>IF(Финишки!$E$4=0," ",VLOOKUP(B84,Финишки!$D$4:$E$500,2,FALSE))</f>
        <v>0.010231481481481482</v>
      </c>
      <c r="L84" s="174">
        <f t="shared" si="12"/>
        <v>0.010231481481481482</v>
      </c>
      <c r="M84" s="174">
        <f t="shared" si="13"/>
        <v>0.0008101851851851864</v>
      </c>
      <c r="N84" s="175">
        <v>12</v>
      </c>
      <c r="O84" s="174">
        <f>IF(Финишки!$H$4=0," ",VLOOKUP(B84,Финишки!$G$4:$H$500,2,FALSE))</f>
        <v>0.02525462962962963</v>
      </c>
      <c r="P84" s="174">
        <f t="shared" si="14"/>
        <v>0.02525462962962963</v>
      </c>
      <c r="Q84" s="125">
        <f t="shared" si="15"/>
        <v>0.015023148148148148</v>
      </c>
      <c r="R84" s="175">
        <v>6</v>
      </c>
      <c r="S84" s="174">
        <f>IF(Финишки!$K$4=0," ",VLOOKUP(B84,Финишки!$J$4:$K$500,2,FALSE))</f>
        <v>0.026724537037037036</v>
      </c>
      <c r="T84" s="174">
        <f t="shared" si="16"/>
        <v>0.026724537037037036</v>
      </c>
      <c r="U84" s="174">
        <f t="shared" si="17"/>
        <v>0.0014699074074074059</v>
      </c>
      <c r="V84" s="175">
        <v>5</v>
      </c>
      <c r="W84" s="177">
        <f>IF(Финишки!$M$4=0," ",VLOOKUP(B84,Финишки!$M$4:$N$500,2,FALSE))</f>
        <v>0.04189814814814815</v>
      </c>
      <c r="X84" s="177">
        <f t="shared" si="18"/>
        <v>0.04189814814814815</v>
      </c>
      <c r="Y84" s="174">
        <f t="shared" si="19"/>
        <v>0.015173611111111113</v>
      </c>
      <c r="Z84" s="175">
        <v>9</v>
      </c>
      <c r="AA84" s="138">
        <f>IF(Финишки!$M$4=0," ",VLOOKUP(B84,Финишки!$M$4:$N$500,2,FALSE))</f>
        <v>0.04189814814814815</v>
      </c>
      <c r="AB84" s="173">
        <f t="shared" si="20"/>
        <v>0.04189814814814815</v>
      </c>
      <c r="AC84" s="102">
        <f t="shared" si="21"/>
        <v>0.051319444444444445</v>
      </c>
      <c r="AD84" s="178">
        <f>AB84-AB76</f>
        <v>0.010671296296296297</v>
      </c>
      <c r="AE84" s="103" t="s">
        <v>251</v>
      </c>
      <c r="AF84" s="122"/>
      <c r="AG84" s="160"/>
    </row>
    <row r="85" spans="1:33" s="91" customFormat="1" ht="12.75">
      <c r="A85" s="103">
        <v>10</v>
      </c>
      <c r="B85" s="144">
        <v>156</v>
      </c>
      <c r="C85" s="197" t="s">
        <v>131</v>
      </c>
      <c r="D85" s="198">
        <v>2007</v>
      </c>
      <c r="E85" s="198"/>
      <c r="F85" s="125">
        <v>0</v>
      </c>
      <c r="G85" s="198" t="s">
        <v>38</v>
      </c>
      <c r="H85" s="124">
        <f>IF(Финишки!$B$4=0," ",VLOOKUP(B85,Финишки!$A$4:$B$500,2,FALSE))</f>
        <v>0.00917824074074074</v>
      </c>
      <c r="I85" s="174">
        <f t="shared" si="11"/>
        <v>0.00917824074074074</v>
      </c>
      <c r="J85" s="175">
        <v>8</v>
      </c>
      <c r="K85" s="174">
        <f>IF(Финишки!$E$4=0," ",VLOOKUP(B85,Финишки!$D$4:$E$500,2,FALSE))</f>
        <v>0.009837962962962963</v>
      </c>
      <c r="L85" s="174">
        <f t="shared" si="12"/>
        <v>0.009837962962962963</v>
      </c>
      <c r="M85" s="174">
        <f t="shared" si="13"/>
        <v>0.000659722222222223</v>
      </c>
      <c r="N85" s="175">
        <v>8</v>
      </c>
      <c r="O85" s="174">
        <f>IF(Финишки!$H$4=0," ",VLOOKUP(B85,Финишки!$G$4:$H$500,2,FALSE))</f>
        <v>0.02480324074074074</v>
      </c>
      <c r="P85" s="174">
        <f t="shared" si="14"/>
        <v>0.02480324074074074</v>
      </c>
      <c r="Q85" s="125">
        <f t="shared" si="15"/>
        <v>0.014965277777777777</v>
      </c>
      <c r="R85" s="175">
        <v>4</v>
      </c>
      <c r="S85" s="174">
        <f>IF(Финишки!$K$4=0," ",VLOOKUP(B85,Финишки!$J$4:$K$500,2,FALSE))</f>
        <v>0.02550925925925926</v>
      </c>
      <c r="T85" s="174">
        <f t="shared" si="16"/>
        <v>0.02550925925925926</v>
      </c>
      <c r="U85" s="174">
        <f t="shared" si="17"/>
        <v>0.000706018518518519</v>
      </c>
      <c r="V85" s="175">
        <v>1</v>
      </c>
      <c r="W85" s="177">
        <f>IF(Финишки!$M$4=0," ",VLOOKUP(B85,Финишки!$M$4:$N$500,2,FALSE))</f>
        <v>0.0427662037037037</v>
      </c>
      <c r="X85" s="177">
        <f t="shared" si="18"/>
        <v>0.0427662037037037</v>
      </c>
      <c r="Y85" s="174">
        <f t="shared" si="19"/>
        <v>0.017256944444444443</v>
      </c>
      <c r="Z85" s="175">
        <v>11</v>
      </c>
      <c r="AA85" s="138">
        <f>IF(Финишки!$M$4=0," ",VLOOKUP(B85,Финишки!$M$4:$N$500,2,FALSE))</f>
        <v>0.0427662037037037</v>
      </c>
      <c r="AB85" s="173">
        <f t="shared" si="20"/>
        <v>0.0427662037037037</v>
      </c>
      <c r="AC85" s="102">
        <f t="shared" si="21"/>
        <v>0.051944444444444446</v>
      </c>
      <c r="AD85" s="178">
        <f>AB85-AB76</f>
        <v>0.01153935185185185</v>
      </c>
      <c r="AE85" s="103" t="s">
        <v>251</v>
      </c>
      <c r="AF85" s="122"/>
      <c r="AG85" s="160"/>
    </row>
    <row r="86" spans="1:33" s="91" customFormat="1" ht="12.75">
      <c r="A86" s="103">
        <v>11</v>
      </c>
      <c r="B86" s="144">
        <v>161</v>
      </c>
      <c r="C86" s="197" t="s">
        <v>142</v>
      </c>
      <c r="D86" s="136" t="s">
        <v>78</v>
      </c>
      <c r="E86" s="103"/>
      <c r="F86" s="125">
        <v>0</v>
      </c>
      <c r="G86" s="103" t="s">
        <v>38</v>
      </c>
      <c r="H86" s="124">
        <f>IF(Финишки!$B$4=0," ",VLOOKUP(B86,Финишки!$A$4:$B$500,2,FALSE))</f>
        <v>0.00954861111111111</v>
      </c>
      <c r="I86" s="174">
        <f t="shared" si="11"/>
        <v>0.00954861111111111</v>
      </c>
      <c r="J86" s="175">
        <v>13</v>
      </c>
      <c r="K86" s="174">
        <f>IF(Финишки!$E$4=0," ",VLOOKUP(B86,Финишки!$D$4:$E$500,2,FALSE))</f>
        <v>0.011516203703703702</v>
      </c>
      <c r="L86" s="174">
        <f t="shared" si="12"/>
        <v>0.011516203703703702</v>
      </c>
      <c r="M86" s="174">
        <f t="shared" si="13"/>
        <v>0.001967592592592592</v>
      </c>
      <c r="N86" s="175">
        <v>14</v>
      </c>
      <c r="O86" s="174">
        <f>IF(Финишки!$H$4=0," ",VLOOKUP(B86,Финишки!$G$4:$H$500,2,FALSE))</f>
        <v>0.03099537037037037</v>
      </c>
      <c r="P86" s="174">
        <f t="shared" si="14"/>
        <v>0.03099537037037037</v>
      </c>
      <c r="Q86" s="125">
        <f t="shared" si="15"/>
        <v>0.01947916666666667</v>
      </c>
      <c r="R86" s="175">
        <v>14</v>
      </c>
      <c r="S86" s="174">
        <f>IF(Финишки!$K$4=0," ",VLOOKUP(B86,Финишки!$J$4:$K$500,2,FALSE))</f>
        <v>0.0346875</v>
      </c>
      <c r="T86" s="174">
        <f t="shared" si="16"/>
        <v>0.0346875</v>
      </c>
      <c r="U86" s="174">
        <f t="shared" si="17"/>
        <v>0.003692129629629632</v>
      </c>
      <c r="V86" s="175">
        <v>13</v>
      </c>
      <c r="W86" s="177">
        <f>IF(Финишки!$M$4=0," ",VLOOKUP(B86,Финишки!$M$4:$N$500,2,FALSE))</f>
        <v>0.046064814814814815</v>
      </c>
      <c r="X86" s="177">
        <f t="shared" si="18"/>
        <v>0.046064814814814815</v>
      </c>
      <c r="Y86" s="174">
        <f t="shared" si="19"/>
        <v>0.011377314814814812</v>
      </c>
      <c r="Z86" s="175">
        <v>3</v>
      </c>
      <c r="AA86" s="102">
        <f>IF(Финишки!$M$4=0," ",VLOOKUP(B86,Финишки!$M$4:$N$500,2,FALSE))</f>
        <v>0.046064814814814815</v>
      </c>
      <c r="AB86" s="173">
        <f t="shared" si="20"/>
        <v>0.046064814814814815</v>
      </c>
      <c r="AC86" s="102">
        <f t="shared" si="21"/>
        <v>0.05561342592592593</v>
      </c>
      <c r="AD86" s="178">
        <f>AB86-AB77</f>
        <v>0.009282407407407406</v>
      </c>
      <c r="AE86" s="103" t="s">
        <v>251</v>
      </c>
      <c r="AF86" s="94"/>
      <c r="AG86" s="160"/>
    </row>
    <row r="87" spans="1:33" s="91" customFormat="1" ht="12.75">
      <c r="A87" s="103">
        <v>12</v>
      </c>
      <c r="B87" s="144">
        <v>162</v>
      </c>
      <c r="C87" s="197" t="s">
        <v>145</v>
      </c>
      <c r="D87" s="136" t="s">
        <v>78</v>
      </c>
      <c r="E87" s="103"/>
      <c r="F87" s="125">
        <v>0</v>
      </c>
      <c r="G87" s="103" t="s">
        <v>38</v>
      </c>
      <c r="H87" s="124">
        <f>IF(Финишки!$B$4=0," ",VLOOKUP(B87,Финишки!$A$4:$B$500,2,FALSE))</f>
        <v>0.00980324074074074</v>
      </c>
      <c r="I87" s="174">
        <f t="shared" si="11"/>
        <v>0.00980324074074074</v>
      </c>
      <c r="J87" s="175">
        <v>11</v>
      </c>
      <c r="K87" s="174">
        <f>IF(Финишки!$E$4=0," ",VLOOKUP(B87,Финишки!$D$4:$E$500,2,FALSE))</f>
        <v>0.01082175925925926</v>
      </c>
      <c r="L87" s="174">
        <f t="shared" si="12"/>
        <v>0.01082175925925926</v>
      </c>
      <c r="M87" s="174">
        <f t="shared" si="13"/>
        <v>0.0010185185185185193</v>
      </c>
      <c r="N87" s="175">
        <v>13</v>
      </c>
      <c r="O87" s="174">
        <f>IF(Финишки!$H$4=0," ",VLOOKUP(B87,Финишки!$G$4:$H$500,2,FALSE))</f>
        <v>0.026180555555555558</v>
      </c>
      <c r="P87" s="174">
        <f t="shared" si="14"/>
        <v>0.026180555555555558</v>
      </c>
      <c r="Q87" s="125">
        <f t="shared" si="15"/>
        <v>0.015358796296296297</v>
      </c>
      <c r="R87" s="175">
        <v>7</v>
      </c>
      <c r="S87" s="174">
        <f>IF(Финишки!$K$4=0," ",VLOOKUP(B87,Финишки!$J$4:$K$500,2,FALSE))</f>
        <v>0.02849537037037037</v>
      </c>
      <c r="T87" s="174">
        <f t="shared" si="16"/>
        <v>0.02849537037037037</v>
      </c>
      <c r="U87" s="174">
        <f t="shared" si="17"/>
        <v>0.0023148148148148112</v>
      </c>
      <c r="V87" s="175">
        <v>11</v>
      </c>
      <c r="W87" s="177">
        <f>IF(Финишки!$M$4=0," ",VLOOKUP(B87,Финишки!$M$4:$N$500,2,FALSE))</f>
        <v>0.04730324074074074</v>
      </c>
      <c r="X87" s="177">
        <f t="shared" si="18"/>
        <v>0.04730324074074074</v>
      </c>
      <c r="Y87" s="174">
        <f t="shared" si="19"/>
        <v>0.018807870370370374</v>
      </c>
      <c r="Z87" s="175">
        <v>12</v>
      </c>
      <c r="AA87" s="102">
        <f>IF(Финишки!$M$4=0," ",VLOOKUP(B87,Финишки!$M$4:$N$500,2,FALSE))</f>
        <v>0.04730324074074074</v>
      </c>
      <c r="AB87" s="173">
        <f t="shared" si="20"/>
        <v>0.04730324074074074</v>
      </c>
      <c r="AC87" s="102">
        <f t="shared" si="21"/>
        <v>0.05710648148148148</v>
      </c>
      <c r="AD87" s="178">
        <f>AB87-AB78</f>
        <v>0.010150462962962965</v>
      </c>
      <c r="AE87" s="103" t="s">
        <v>251</v>
      </c>
      <c r="AF87" s="94"/>
      <c r="AG87" s="160"/>
    </row>
    <row r="88" spans="1:33" s="91" customFormat="1" ht="12.75">
      <c r="A88" s="103">
        <v>13</v>
      </c>
      <c r="B88" s="144">
        <v>163</v>
      </c>
      <c r="C88" s="197" t="s">
        <v>147</v>
      </c>
      <c r="D88" s="136" t="s">
        <v>78</v>
      </c>
      <c r="E88" s="103"/>
      <c r="F88" s="125">
        <v>0</v>
      </c>
      <c r="G88" s="103" t="s">
        <v>38</v>
      </c>
      <c r="H88" s="124">
        <f>IF(Финишки!$B$4=0," ",VLOOKUP(B88,Финишки!$A$4:$B$500,2,FALSE))</f>
        <v>0.010497685185185186</v>
      </c>
      <c r="I88" s="174">
        <f t="shared" si="11"/>
        <v>0.010497685185185186</v>
      </c>
      <c r="J88" s="175">
        <v>12</v>
      </c>
      <c r="K88" s="174">
        <f>IF(Финишки!$E$4=0," ",VLOOKUP(B88,Финишки!$D$4:$E$500,2,FALSE))</f>
        <v>0.01113425925925926</v>
      </c>
      <c r="L88" s="174">
        <f t="shared" si="12"/>
        <v>0.01113425925925926</v>
      </c>
      <c r="M88" s="174">
        <f t="shared" si="13"/>
        <v>0.0006365740740740741</v>
      </c>
      <c r="N88" s="175">
        <v>6</v>
      </c>
      <c r="O88" s="174">
        <f>IF(Финишки!$H$4=0," ",VLOOKUP(B88,Финишки!$G$4:$H$500,2,FALSE))</f>
        <v>0.028738425925925928</v>
      </c>
      <c r="P88" s="174">
        <f t="shared" si="14"/>
        <v>0.028738425925925928</v>
      </c>
      <c r="Q88" s="125">
        <f t="shared" si="15"/>
        <v>0.017604166666666667</v>
      </c>
      <c r="R88" s="175">
        <v>13</v>
      </c>
      <c r="S88" s="174">
        <f>IF(Финишки!$K$4=0," ",VLOOKUP(B88,Финишки!$J$4:$K$500,2,FALSE))</f>
        <v>0.030636574074074076</v>
      </c>
      <c r="T88" s="174">
        <f t="shared" si="16"/>
        <v>0.030636574074074076</v>
      </c>
      <c r="U88" s="174">
        <f t="shared" si="17"/>
        <v>0.0018981481481481488</v>
      </c>
      <c r="V88" s="175">
        <v>8</v>
      </c>
      <c r="W88" s="177">
        <f>IF(Финишки!$M$4=0," ",VLOOKUP(B88,Финишки!$M$4:$N$500,2,FALSE))</f>
        <v>0.04988425925925926</v>
      </c>
      <c r="X88" s="177">
        <f t="shared" si="18"/>
        <v>0.04988425925925926</v>
      </c>
      <c r="Y88" s="174">
        <f t="shared" si="19"/>
        <v>0.019247685185185184</v>
      </c>
      <c r="Z88" s="175">
        <v>13</v>
      </c>
      <c r="AA88" s="102">
        <f>IF(Финишки!$M$4=0," ",VLOOKUP(B88,Финишки!$M$4:$N$500,2,FALSE))</f>
        <v>0.04988425925925926</v>
      </c>
      <c r="AB88" s="173">
        <f t="shared" si="20"/>
        <v>0.04988425925925926</v>
      </c>
      <c r="AC88" s="102">
        <f t="shared" si="21"/>
        <v>0.060381944444444446</v>
      </c>
      <c r="AD88" s="178">
        <f>AB88-AB79</f>
        <v>0.011805555555555555</v>
      </c>
      <c r="AE88" s="103" t="s">
        <v>251</v>
      </c>
      <c r="AF88" s="94"/>
      <c r="AG88" s="160"/>
    </row>
    <row r="89" spans="1:33" s="91" customFormat="1" ht="12.75">
      <c r="A89" s="103" t="s">
        <v>222</v>
      </c>
      <c r="B89" s="144">
        <v>164</v>
      </c>
      <c r="C89" s="197" t="s">
        <v>164</v>
      </c>
      <c r="D89" s="136" t="s">
        <v>165</v>
      </c>
      <c r="E89" s="103"/>
      <c r="F89" s="125">
        <v>0</v>
      </c>
      <c r="G89" s="103" t="s">
        <v>38</v>
      </c>
      <c r="H89" s="124">
        <f>IF(Финишки!$B$4=0," ",VLOOKUP(B89,Финишки!$A$4:$B$500,2,FALSE))</f>
        <v>0.009444444444444445</v>
      </c>
      <c r="I89" s="174">
        <f t="shared" si="11"/>
        <v>0.009444444444444445</v>
      </c>
      <c r="J89" s="175">
        <v>14</v>
      </c>
      <c r="K89" s="174">
        <f>IF(Финишки!$E$4=0," ",VLOOKUP(B89,Финишки!$D$4:$E$500,2,FALSE))</f>
        <v>0.010034722222222221</v>
      </c>
      <c r="L89" s="174">
        <f t="shared" si="12"/>
        <v>0.010034722222222221</v>
      </c>
      <c r="M89" s="174">
        <f t="shared" si="13"/>
        <v>0.0005902777777777764</v>
      </c>
      <c r="N89" s="175">
        <v>5</v>
      </c>
      <c r="O89" s="174">
        <f>IF(Финишки!$H$4=0," ",VLOOKUP(B89,Финишки!$G$4:$H$500,2,FALSE))</f>
        <v>0.027418981481481485</v>
      </c>
      <c r="P89" s="174">
        <f t="shared" si="14"/>
        <v>0.027418981481481485</v>
      </c>
      <c r="Q89" s="125">
        <f t="shared" si="15"/>
        <v>0.017384259259259266</v>
      </c>
      <c r="R89" s="175">
        <v>12</v>
      </c>
      <c r="S89" s="174">
        <f>IF(Финишки!$K$4=0," ",VLOOKUP(B89,Финишки!$J$4:$K$500,2,FALSE))</f>
        <v>0.02939814814814815</v>
      </c>
      <c r="T89" s="174">
        <f t="shared" si="16"/>
        <v>0.02939814814814815</v>
      </c>
      <c r="U89" s="174">
        <f t="shared" si="17"/>
        <v>0.001979166666666664</v>
      </c>
      <c r="V89" s="175">
        <v>9</v>
      </c>
      <c r="W89" s="177">
        <f>IF(Финишки!$M$4=0," ",VLOOKUP(B89,Финишки!$M$4:$N$500,2,FALSE))</f>
        <v>0</v>
      </c>
      <c r="X89" s="177">
        <f t="shared" si="18"/>
        <v>0</v>
      </c>
      <c r="Y89" s="174" t="s">
        <v>47</v>
      </c>
      <c r="Z89" s="175"/>
      <c r="AA89" s="102">
        <f>IF(Финишки!$M$4=0," ",VLOOKUP(B89,Финишки!$M$4:$N$500,2,FALSE))</f>
        <v>0</v>
      </c>
      <c r="AB89" s="173" t="s">
        <v>47</v>
      </c>
      <c r="AC89" s="102" t="e">
        <f t="shared" si="21"/>
        <v>#VALUE!</v>
      </c>
      <c r="AD89" s="178" t="s">
        <v>47</v>
      </c>
      <c r="AE89" s="103"/>
      <c r="AF89" s="94"/>
      <c r="AG89" s="160"/>
    </row>
    <row r="90" spans="1:33" s="2" customFormat="1" ht="12.75">
      <c r="A90" s="16"/>
      <c r="B90" s="199"/>
      <c r="C90" s="112"/>
      <c r="D90" s="113"/>
      <c r="E90" s="14"/>
      <c r="F90" s="76"/>
      <c r="G90" s="14"/>
      <c r="H90" s="200" t="e">
        <f>IF(Финишки!$B$4=0," ",VLOOKUP(B90,Финишки!$A$4:$B$500,2,FALSE))</f>
        <v>#N/A</v>
      </c>
      <c r="I90" s="77"/>
      <c r="J90" s="78"/>
      <c r="K90" s="77"/>
      <c r="L90" s="77"/>
      <c r="M90" s="77"/>
      <c r="N90" s="78"/>
      <c r="O90" s="77"/>
      <c r="P90" s="77"/>
      <c r="Q90" s="76"/>
      <c r="R90" s="78"/>
      <c r="S90" s="77"/>
      <c r="T90" s="77"/>
      <c r="U90" s="77"/>
      <c r="V90" s="78"/>
      <c r="W90" s="79"/>
      <c r="X90" s="79"/>
      <c r="Y90" s="77"/>
      <c r="Z90" s="78"/>
      <c r="AA90" s="80"/>
      <c r="AB90" s="81"/>
      <c r="AC90" s="80"/>
      <c r="AD90" s="82"/>
      <c r="AE90" s="14"/>
      <c r="AF90" s="106"/>
      <c r="AG90" s="163"/>
    </row>
    <row r="91" spans="1:32" s="96" customFormat="1" ht="12.75">
      <c r="A91" s="85"/>
      <c r="B91" s="85" t="s">
        <v>227</v>
      </c>
      <c r="C91" s="95"/>
      <c r="D91" s="66"/>
      <c r="E91" s="64"/>
      <c r="F91" s="67"/>
      <c r="G91" s="68"/>
      <c r="H91" s="69"/>
      <c r="I91" s="70"/>
      <c r="J91" s="71"/>
      <c r="K91" s="70"/>
      <c r="L91" s="70"/>
      <c r="M91" s="70"/>
      <c r="N91" s="71"/>
      <c r="O91" s="70"/>
      <c r="P91" s="70"/>
      <c r="Q91" s="67"/>
      <c r="R91" s="71"/>
      <c r="S91" s="70"/>
      <c r="T91" s="70"/>
      <c r="U91" s="70"/>
      <c r="V91" s="71"/>
      <c r="W91" s="72"/>
      <c r="X91" s="72"/>
      <c r="Y91" s="70"/>
      <c r="Z91" s="71"/>
      <c r="AA91" s="73"/>
      <c r="AB91" s="74"/>
      <c r="AC91" s="75"/>
      <c r="AD91" s="64"/>
      <c r="AE91" s="64"/>
      <c r="AF91" s="164"/>
    </row>
    <row r="92" spans="1:31" ht="17.25" customHeight="1" hidden="1">
      <c r="A92" s="238" t="s">
        <v>60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</row>
    <row r="93" spans="1:31" ht="18" hidden="1">
      <c r="A93" s="21" t="s">
        <v>61</v>
      </c>
      <c r="B93" s="21"/>
      <c r="C93" s="21"/>
      <c r="D93" s="21"/>
      <c r="E93" s="21"/>
      <c r="F93" s="21"/>
      <c r="G93" s="21"/>
      <c r="H93" s="21"/>
      <c r="I93" s="21"/>
      <c r="J93" s="3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2" ht="26.25" customHeight="1" hidden="1">
      <c r="A94" s="43" t="s">
        <v>23</v>
      </c>
      <c r="B94" s="44" t="s">
        <v>24</v>
      </c>
      <c r="C94" s="45" t="s">
        <v>0</v>
      </c>
      <c r="D94" s="45" t="s">
        <v>25</v>
      </c>
      <c r="E94" s="45" t="s">
        <v>17</v>
      </c>
      <c r="F94" s="43" t="s">
        <v>18</v>
      </c>
      <c r="G94" s="43" t="s">
        <v>13</v>
      </c>
      <c r="H94" s="46" t="s">
        <v>19</v>
      </c>
      <c r="I94" s="43" t="s">
        <v>3</v>
      </c>
      <c r="J94" s="45" t="s">
        <v>11</v>
      </c>
      <c r="K94" s="45" t="s">
        <v>9</v>
      </c>
      <c r="L94" s="47" t="s">
        <v>1</v>
      </c>
      <c r="M94" s="45" t="s">
        <v>1</v>
      </c>
      <c r="N94" s="45" t="s">
        <v>11</v>
      </c>
      <c r="O94" s="45"/>
      <c r="P94" s="45"/>
      <c r="Q94" s="43" t="s">
        <v>21</v>
      </c>
      <c r="R94" s="45" t="s">
        <v>11</v>
      </c>
      <c r="S94" s="45" t="s">
        <v>10</v>
      </c>
      <c r="T94" s="45"/>
      <c r="U94" s="45" t="s">
        <v>2</v>
      </c>
      <c r="V94" s="45" t="s">
        <v>11</v>
      </c>
      <c r="W94" s="43"/>
      <c r="X94" s="43"/>
      <c r="Y94" s="43" t="s">
        <v>3</v>
      </c>
      <c r="Z94" s="43" t="s">
        <v>11</v>
      </c>
      <c r="AA94" s="46" t="s">
        <v>12</v>
      </c>
      <c r="AB94" s="43" t="s">
        <v>12</v>
      </c>
      <c r="AC94" s="43" t="s">
        <v>20</v>
      </c>
      <c r="AD94" s="43" t="s">
        <v>14</v>
      </c>
      <c r="AE94" s="43" t="s">
        <v>22</v>
      </c>
      <c r="AF94" s="43" t="s">
        <v>33</v>
      </c>
    </row>
    <row r="95" spans="1:32" ht="12.75" hidden="1">
      <c r="A95" s="24"/>
      <c r="B95" s="51">
        <v>137</v>
      </c>
      <c r="C95" s="52" t="s">
        <v>62</v>
      </c>
      <c r="D95" s="53">
        <v>2003</v>
      </c>
      <c r="E95" s="53" t="s">
        <v>47</v>
      </c>
      <c r="F95" s="28">
        <v>0</v>
      </c>
      <c r="G95" s="30" t="s">
        <v>50</v>
      </c>
      <c r="H95" s="41" t="e">
        <f>IF('[1]Финишки'!$B$4=0," ",VLOOKUP(B95,'[1]Финишки'!$A$4:$B$192,2,FALSE))</f>
        <v>#N/A</v>
      </c>
      <c r="I95" s="26" t="e">
        <f>H95-F95</f>
        <v>#N/A</v>
      </c>
      <c r="J95" s="25"/>
      <c r="K95" s="26" t="e">
        <f>IF('[1]Финишки'!$E$4=0," ",VLOOKUP(B95,'[1]Финишки'!$D$4:$E$192,2,FALSE))</f>
        <v>#N/A</v>
      </c>
      <c r="L95" s="34" t="e">
        <f>K95-F95</f>
        <v>#N/A</v>
      </c>
      <c r="M95" s="26" t="e">
        <f>IF(L95=" "," ",L95-I95)</f>
        <v>#N/A</v>
      </c>
      <c r="N95" s="25"/>
      <c r="O95" s="26" t="e">
        <f>IF('[1]Финишки'!$H$4=0," ",VLOOKUP(B95,'[1]Финишки'!$G$4:$H$192,2,FALSE))</f>
        <v>#N/A</v>
      </c>
      <c r="P95" s="26" t="e">
        <f>O95-F95</f>
        <v>#N/A</v>
      </c>
      <c r="Q95" s="28" t="e">
        <f>IF(P95=" "," ",P95-L95)</f>
        <v>#N/A</v>
      </c>
      <c r="R95" s="25"/>
      <c r="S95" s="26" t="e">
        <f>IF('[1]Финишки'!$K$4=0," ",VLOOKUP(B95,'[1]Финишки'!$J$4:$K$192,2,FALSE))</f>
        <v>#N/A</v>
      </c>
      <c r="T95" s="26" t="e">
        <f>S95-F95</f>
        <v>#N/A</v>
      </c>
      <c r="U95" s="26" t="e">
        <f>IF(T95=" "," ",T95-P95)</f>
        <v>#N/A</v>
      </c>
      <c r="V95" s="25"/>
      <c r="W95" s="31" t="e">
        <f>IF('[1]Финишки'!$M$4=0," ",VLOOKUP(B95,'[1]Финишки'!$M$4:$N$192,2,FALSE))</f>
        <v>#N/A</v>
      </c>
      <c r="X95" s="31" t="e">
        <f>W95-F95</f>
        <v>#N/A</v>
      </c>
      <c r="Y95" s="26" t="e">
        <f>IF(X95=" "," ",X95-T95)</f>
        <v>#N/A</v>
      </c>
      <c r="Z95" s="25"/>
      <c r="AA95" s="29" t="e">
        <f>IF('[1]Финишки'!$M$4=0," ",VLOOKUP(B95,'[1]Финишки'!$M$4:$N$192,2,FALSE))</f>
        <v>#N/A</v>
      </c>
      <c r="AB95" s="56" t="e">
        <f>AA95-F95</f>
        <v>#N/A</v>
      </c>
      <c r="AC95" s="29" t="e">
        <f>SUM(I95+AB95)</f>
        <v>#N/A</v>
      </c>
      <c r="AD95" s="57"/>
      <c r="AE95" s="27"/>
      <c r="AF95" s="48"/>
    </row>
    <row r="96" spans="1:31" ht="12.75" hidden="1">
      <c r="A96" s="5"/>
      <c r="B96" s="17"/>
      <c r="C96" s="97"/>
      <c r="D96" s="5"/>
      <c r="E96" s="5"/>
      <c r="F96" s="19"/>
      <c r="G96" s="5"/>
      <c r="H96" s="3"/>
      <c r="I96" s="3"/>
      <c r="J96" s="3"/>
      <c r="K96" s="3"/>
      <c r="L96" s="3"/>
      <c r="M96" s="3"/>
      <c r="N96" s="3"/>
      <c r="O96" s="3"/>
      <c r="P96" s="3"/>
      <c r="Q96" s="12"/>
      <c r="R96" s="12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6"/>
      <c r="AE96" s="6"/>
    </row>
    <row r="97" spans="1:31" ht="13.5" customHeight="1">
      <c r="A97" s="5"/>
      <c r="B97" s="17"/>
      <c r="C97" s="97"/>
      <c r="D97" s="5"/>
      <c r="E97" s="5"/>
      <c r="F97" s="19"/>
      <c r="G97" s="5"/>
      <c r="H97" s="3"/>
      <c r="I97" s="3"/>
      <c r="J97" s="3"/>
      <c r="K97" s="3"/>
      <c r="L97" s="3"/>
      <c r="M97" s="3"/>
      <c r="N97" s="3"/>
      <c r="O97" s="3"/>
      <c r="P97" s="3"/>
      <c r="Q97" s="12"/>
      <c r="R97" s="1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6"/>
      <c r="AE97" s="6"/>
    </row>
    <row r="98" spans="1:31" ht="12.75" hidden="1">
      <c r="A98" s="5"/>
      <c r="B98" s="17"/>
      <c r="C98" s="2" t="s">
        <v>84</v>
      </c>
      <c r="D98" s="5"/>
      <c r="E98" s="5"/>
      <c r="F98" s="19"/>
      <c r="G98" s="38" t="s">
        <v>86</v>
      </c>
      <c r="H98" s="3"/>
      <c r="I98" s="3"/>
      <c r="J98" s="3"/>
      <c r="K98" s="3"/>
      <c r="L98" s="3"/>
      <c r="M98" s="3"/>
      <c r="N98" s="3"/>
      <c r="O98" s="3"/>
      <c r="P98" s="3"/>
      <c r="Q98" s="12"/>
      <c r="R98" s="12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</row>
    <row r="99" spans="1:31" ht="7.5" customHeight="1">
      <c r="A99" s="5"/>
      <c r="B99" s="17"/>
      <c r="C99" s="5"/>
      <c r="D99" s="5"/>
      <c r="E99" s="5"/>
      <c r="F99" s="19"/>
      <c r="G99" s="38"/>
      <c r="H99" s="3"/>
      <c r="I99" s="3"/>
      <c r="J99" s="3"/>
      <c r="K99" s="3"/>
      <c r="L99" s="3"/>
      <c r="M99" s="3"/>
      <c r="N99" s="3"/>
      <c r="O99" s="3"/>
      <c r="P99" s="3"/>
      <c r="Q99" s="12"/>
      <c r="R99" s="12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6"/>
      <c r="AE99" s="6"/>
    </row>
    <row r="100" spans="1:31" ht="12.75">
      <c r="A100" s="5"/>
      <c r="B100" s="17"/>
      <c r="C100" s="21" t="s">
        <v>26</v>
      </c>
      <c r="D100" s="5"/>
      <c r="E100" s="5"/>
      <c r="F100" s="19"/>
      <c r="G100" s="21" t="s">
        <v>169</v>
      </c>
      <c r="H100" s="3"/>
      <c r="I100" s="3"/>
      <c r="J100" s="3"/>
      <c r="K100" s="3"/>
      <c r="L100" s="3"/>
      <c r="M100" s="3"/>
      <c r="N100" s="3"/>
      <c r="O100" s="3"/>
      <c r="P100" s="3"/>
      <c r="Q100" s="12"/>
      <c r="R100" s="12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6"/>
      <c r="AE100" s="6"/>
    </row>
    <row r="101" spans="1:31" ht="6" customHeight="1">
      <c r="A101" s="5"/>
      <c r="B101" s="17"/>
      <c r="C101" s="5"/>
      <c r="D101" s="5"/>
      <c r="E101" s="5"/>
      <c r="F101" s="19"/>
      <c r="G101" s="38"/>
      <c r="H101" s="3"/>
      <c r="I101" s="3"/>
      <c r="J101" s="3"/>
      <c r="K101" s="3"/>
      <c r="L101" s="3"/>
      <c r="M101" s="3"/>
      <c r="N101" s="3"/>
      <c r="O101" s="3"/>
      <c r="P101" s="3"/>
      <c r="Q101" s="12"/>
      <c r="R101" s="12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6"/>
      <c r="AE101" s="6"/>
    </row>
    <row r="102" spans="1:31" ht="12.75">
      <c r="A102" s="5"/>
      <c r="B102" s="17"/>
      <c r="C102" s="21" t="s">
        <v>27</v>
      </c>
      <c r="D102" s="5"/>
      <c r="E102" s="5"/>
      <c r="F102" s="19"/>
      <c r="G102" s="21" t="s">
        <v>171</v>
      </c>
      <c r="H102" s="3"/>
      <c r="I102" s="3"/>
      <c r="J102" s="3"/>
      <c r="K102" s="3"/>
      <c r="L102" s="3"/>
      <c r="M102" s="3"/>
      <c r="N102" s="3"/>
      <c r="O102" s="3"/>
      <c r="P102" s="3"/>
      <c r="Q102" s="12"/>
      <c r="R102" s="12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6"/>
      <c r="AE102" s="6"/>
    </row>
    <row r="103" spans="1:31" ht="6" customHeight="1">
      <c r="A103" s="5"/>
      <c r="B103" s="17"/>
      <c r="C103" s="5"/>
      <c r="D103" s="5"/>
      <c r="E103" s="5"/>
      <c r="F103" s="19"/>
      <c r="G103" s="38"/>
      <c r="H103" s="3"/>
      <c r="I103" s="3"/>
      <c r="J103" s="3"/>
      <c r="K103" s="3"/>
      <c r="L103" s="3"/>
      <c r="M103" s="3"/>
      <c r="N103" s="3"/>
      <c r="O103" s="3"/>
      <c r="P103" s="3"/>
      <c r="Q103" s="12"/>
      <c r="R103" s="12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6"/>
      <c r="AE103" s="6"/>
    </row>
    <row r="104" spans="1:31" ht="12.75" hidden="1">
      <c r="A104" s="5"/>
      <c r="B104" s="17"/>
      <c r="C104" s="21" t="s">
        <v>44</v>
      </c>
      <c r="D104" s="5"/>
      <c r="E104" s="5"/>
      <c r="F104" s="19"/>
      <c r="G104" s="21" t="s">
        <v>89</v>
      </c>
      <c r="H104" s="3"/>
      <c r="I104" s="3"/>
      <c r="J104" s="3"/>
      <c r="K104" s="3"/>
      <c r="L104" s="3"/>
      <c r="M104" s="3"/>
      <c r="N104" s="3"/>
      <c r="O104" s="3"/>
      <c r="P104" s="3"/>
      <c r="Q104" s="12"/>
      <c r="R104" s="12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6"/>
      <c r="AE104" s="6"/>
    </row>
    <row r="105" spans="1:31" ht="6.75" customHeight="1" hidden="1">
      <c r="A105" s="5"/>
      <c r="B105" s="17"/>
      <c r="C105" s="5"/>
      <c r="D105" s="5"/>
      <c r="E105" s="5"/>
      <c r="F105" s="19"/>
      <c r="G105" s="38"/>
      <c r="H105" s="3"/>
      <c r="I105" s="3"/>
      <c r="J105" s="3"/>
      <c r="K105" s="3"/>
      <c r="L105" s="3"/>
      <c r="M105" s="3"/>
      <c r="N105" s="3"/>
      <c r="O105" s="3"/>
      <c r="P105" s="3"/>
      <c r="Q105" s="12"/>
      <c r="R105" s="12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6"/>
      <c r="AE105" s="6"/>
    </row>
    <row r="106" spans="1:31" ht="12.75" hidden="1">
      <c r="A106" s="5"/>
      <c r="B106" s="17"/>
      <c r="C106" s="37" t="s">
        <v>15</v>
      </c>
      <c r="D106" s="5"/>
      <c r="E106" s="5"/>
      <c r="F106" s="19"/>
      <c r="G106" s="39" t="s">
        <v>87</v>
      </c>
      <c r="H106" s="3"/>
      <c r="I106" s="3"/>
      <c r="J106" s="3"/>
      <c r="K106" s="3"/>
      <c r="L106" s="3"/>
      <c r="M106" s="3"/>
      <c r="N106" s="3"/>
      <c r="O106" s="3"/>
      <c r="P106" s="3"/>
      <c r="Q106" s="12"/>
      <c r="R106" s="1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6"/>
      <c r="AE106" s="6"/>
    </row>
    <row r="107" spans="1:31" ht="12.75">
      <c r="A107" s="5"/>
      <c r="B107" s="17"/>
      <c r="C107" s="5"/>
      <c r="D107" s="5"/>
      <c r="E107" s="5"/>
      <c r="F107" s="19"/>
      <c r="G107" s="38"/>
      <c r="H107" s="3"/>
      <c r="I107" s="3"/>
      <c r="J107" s="3"/>
      <c r="K107" s="3"/>
      <c r="L107" s="3"/>
      <c r="M107" s="3"/>
      <c r="N107" s="3"/>
      <c r="O107" s="3"/>
      <c r="P107" s="3"/>
      <c r="Q107" s="12"/>
      <c r="R107" s="12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6"/>
      <c r="AE107" s="6"/>
    </row>
    <row r="108" spans="1:31" ht="12.75">
      <c r="A108" s="5"/>
      <c r="B108" s="17"/>
      <c r="C108" s="21"/>
      <c r="D108" s="5"/>
      <c r="E108" s="5"/>
      <c r="F108" s="19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12"/>
      <c r="R108" s="12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"/>
      <c r="AE108" s="6"/>
    </row>
    <row r="109" spans="1:31" ht="12.75">
      <c r="A109" s="5"/>
      <c r="B109" s="17"/>
      <c r="C109" s="5"/>
      <c r="D109" s="5"/>
      <c r="E109" s="5"/>
      <c r="F109" s="19"/>
      <c r="G109" s="38"/>
      <c r="H109" s="3"/>
      <c r="I109" s="3"/>
      <c r="J109" s="3"/>
      <c r="K109" s="3"/>
      <c r="L109" s="3"/>
      <c r="M109" s="3"/>
      <c r="N109" s="3"/>
      <c r="O109" s="3"/>
      <c r="P109" s="3"/>
      <c r="Q109" s="12"/>
      <c r="R109" s="12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6"/>
      <c r="AE109" s="6"/>
    </row>
    <row r="110" spans="1:31" ht="12.75">
      <c r="A110" s="5"/>
      <c r="B110" s="17"/>
      <c r="C110" s="21"/>
      <c r="D110" s="5"/>
      <c r="E110" s="5"/>
      <c r="F110" s="19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12"/>
      <c r="R110" s="12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6"/>
      <c r="AE110" s="6"/>
    </row>
    <row r="111" spans="1:31" ht="12.75">
      <c r="A111" s="5"/>
      <c r="B111" s="17"/>
      <c r="C111" s="5"/>
      <c r="D111" s="5"/>
      <c r="E111" s="5"/>
      <c r="F111" s="19"/>
      <c r="G111" s="38"/>
      <c r="H111" s="3"/>
      <c r="I111" s="3"/>
      <c r="J111" s="3"/>
      <c r="K111" s="3"/>
      <c r="L111" s="3"/>
      <c r="M111" s="3"/>
      <c r="N111" s="3"/>
      <c r="O111" s="3"/>
      <c r="P111" s="3"/>
      <c r="Q111" s="12"/>
      <c r="R111" s="12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6"/>
      <c r="AE111" s="6"/>
    </row>
    <row r="112" spans="1:31" ht="12.75">
      <c r="A112" s="5"/>
      <c r="B112" s="17"/>
      <c r="C112" s="11"/>
      <c r="D112" s="5"/>
      <c r="E112" s="5"/>
      <c r="F112" s="19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12"/>
      <c r="R112" s="12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6"/>
      <c r="AE112" s="6"/>
    </row>
    <row r="113" spans="1:31" ht="12.75">
      <c r="A113" s="5"/>
      <c r="B113" s="17"/>
      <c r="C113" s="5"/>
      <c r="D113" s="5"/>
      <c r="E113" s="5"/>
      <c r="F113" s="19"/>
      <c r="G113" s="38"/>
      <c r="H113" s="3"/>
      <c r="I113" s="3"/>
      <c r="J113" s="3"/>
      <c r="K113" s="3"/>
      <c r="L113" s="3"/>
      <c r="M113" s="3"/>
      <c r="N113" s="3"/>
      <c r="O113" s="3"/>
      <c r="P113" s="3"/>
      <c r="Q113" s="12"/>
      <c r="R113" s="12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6"/>
      <c r="AE113" s="6"/>
    </row>
    <row r="114" spans="1:31" ht="12.75">
      <c r="A114" s="5"/>
      <c r="B114" s="17"/>
      <c r="C114" s="37"/>
      <c r="D114" s="5"/>
      <c r="E114" s="5"/>
      <c r="F114" s="19"/>
      <c r="G114" s="39"/>
      <c r="H114" s="3"/>
      <c r="I114" s="3"/>
      <c r="J114" s="3"/>
      <c r="K114" s="3"/>
      <c r="L114" s="3"/>
      <c r="M114" s="3"/>
      <c r="N114" s="3"/>
      <c r="O114" s="3"/>
      <c r="P114" s="3"/>
      <c r="Q114" s="12"/>
      <c r="R114" s="12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  <c r="AE114" s="6"/>
    </row>
  </sheetData>
  <sheetProtection/>
  <mergeCells count="27">
    <mergeCell ref="A70:C70"/>
    <mergeCell ref="A61:AE61"/>
    <mergeCell ref="A62:AE62"/>
    <mergeCell ref="A63:AB63"/>
    <mergeCell ref="A64:AE64"/>
    <mergeCell ref="A65:AE65"/>
    <mergeCell ref="A66:AE66"/>
    <mergeCell ref="A13:AE13"/>
    <mergeCell ref="A23:AE23"/>
    <mergeCell ref="A15:AE15"/>
    <mergeCell ref="A14:AB14"/>
    <mergeCell ref="U9:AE9"/>
    <mergeCell ref="A10:C10"/>
    <mergeCell ref="A12:AE12"/>
    <mergeCell ref="A16:AE16"/>
    <mergeCell ref="A17:AE17"/>
    <mergeCell ref="A21:C21"/>
    <mergeCell ref="A92:AE92"/>
    <mergeCell ref="A1:AF1"/>
    <mergeCell ref="A2:AF2"/>
    <mergeCell ref="A3:AF3"/>
    <mergeCell ref="A4:AF4"/>
    <mergeCell ref="A5:AF5"/>
    <mergeCell ref="A6:AE6"/>
    <mergeCell ref="U8:AE8"/>
    <mergeCell ref="A73:AE73"/>
    <mergeCell ref="A55:AE55"/>
  </mergeCells>
  <printOptions/>
  <pageMargins left="0" right="0" top="0.32" bottom="0.43" header="0.2" footer="0.21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L45"/>
  <sheetViews>
    <sheetView tabSelected="1" zoomScale="70" zoomScaleNormal="70" zoomScalePageLayoutView="0" workbookViewId="0" topLeftCell="A33">
      <selection activeCell="AO36" sqref="AO36"/>
    </sheetView>
  </sheetViews>
  <sheetFormatPr defaultColWidth="9.140625" defaultRowHeight="12.75"/>
  <cols>
    <col min="1" max="1" width="7.7109375" style="0" customWidth="1"/>
    <col min="2" max="2" width="7.00390625" style="13" customWidth="1"/>
    <col min="3" max="3" width="22.140625" style="0" customWidth="1"/>
    <col min="4" max="5" width="7.00390625" style="0" customWidth="1"/>
    <col min="6" max="6" width="0.13671875" style="18" hidden="1" customWidth="1"/>
    <col min="7" max="7" width="24.8515625" style="0" customWidth="1"/>
    <col min="8" max="8" width="10.140625" style="0" hidden="1" customWidth="1"/>
    <col min="9" max="9" width="11.57421875" style="0" customWidth="1"/>
    <col min="10" max="10" width="5.421875" style="0" customWidth="1"/>
    <col min="11" max="11" width="9.140625" style="0" hidden="1" customWidth="1"/>
    <col min="12" max="12" width="7.7109375" style="0" hidden="1" customWidth="1"/>
    <col min="13" max="13" width="10.8515625" style="0" customWidth="1"/>
    <col min="14" max="14" width="3.8515625" style="0" customWidth="1"/>
    <col min="15" max="15" width="8.421875" style="0" hidden="1" customWidth="1"/>
    <col min="16" max="16" width="8.7109375" style="0" hidden="1" customWidth="1"/>
    <col min="17" max="17" width="10.421875" style="4" customWidth="1"/>
    <col min="18" max="18" width="3.140625" style="0" customWidth="1"/>
    <col min="19" max="19" width="5.7109375" style="0" hidden="1" customWidth="1"/>
    <col min="20" max="20" width="8.140625" style="0" hidden="1" customWidth="1"/>
    <col min="21" max="21" width="10.710937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1.7109375" style="0" customWidth="1"/>
    <col min="26" max="26" width="5.421875" style="0" customWidth="1"/>
    <col min="27" max="27" width="1.421875" style="0" hidden="1" customWidth="1"/>
    <col min="28" max="28" width="12.8515625" style="0" customWidth="1"/>
    <col min="29" max="29" width="11.28125" style="0" hidden="1" customWidth="1"/>
    <col min="30" max="30" width="10.421875" style="0" customWidth="1"/>
    <col min="31" max="31" width="8.28125" style="0" customWidth="1"/>
    <col min="32" max="32" width="0.42578125" style="0" hidden="1" customWidth="1"/>
    <col min="33" max="35" width="0" style="0" hidden="1" customWidth="1"/>
    <col min="36" max="36" width="0.2890625" style="0" hidden="1" customWidth="1"/>
    <col min="37" max="37" width="13.8515625" style="0" hidden="1" customWidth="1"/>
    <col min="38" max="38" width="0.42578125" style="0" hidden="1" customWidth="1"/>
    <col min="39" max="39" width="10.140625" style="0" customWidth="1"/>
  </cols>
  <sheetData>
    <row r="1" spans="1:32" ht="12.75" hidden="1">
      <c r="A1" s="240" t="s">
        <v>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ht="12.75" hidden="1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2.75" hidden="1">
      <c r="A3" s="236" t="s">
        <v>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</row>
    <row r="4" spans="1:32" ht="12.75" hidden="1">
      <c r="A4" s="236" t="s">
        <v>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ht="12.75" hidden="1">
      <c r="A5" s="236" t="s">
        <v>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</row>
    <row r="6" spans="1:31" ht="18" hidden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18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3.5" customHeight="1" hidden="1">
      <c r="A8" s="22" t="s">
        <v>31</v>
      </c>
      <c r="B8" s="22"/>
      <c r="C8" s="22"/>
      <c r="D8" s="15"/>
      <c r="E8" s="15"/>
      <c r="F8" s="20"/>
      <c r="G8" s="15"/>
      <c r="H8" s="15"/>
      <c r="I8" s="15"/>
      <c r="J8" s="15"/>
      <c r="K8" s="15"/>
      <c r="L8" s="15"/>
      <c r="M8" s="11"/>
      <c r="N8" s="11"/>
      <c r="O8" s="11"/>
      <c r="P8" s="11"/>
      <c r="Q8" s="60"/>
      <c r="R8" s="11"/>
      <c r="S8" s="11"/>
      <c r="T8" s="11"/>
      <c r="U8" s="239" t="s">
        <v>40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</row>
    <row r="9" spans="1:31" ht="12.75" hidden="1">
      <c r="A9" s="21"/>
      <c r="B9" s="21"/>
      <c r="C9" s="21"/>
      <c r="D9" s="22"/>
      <c r="E9" s="22"/>
      <c r="F9" s="20"/>
      <c r="G9" s="22"/>
      <c r="H9" s="22"/>
      <c r="I9" s="22"/>
      <c r="J9" s="15"/>
      <c r="K9" s="15"/>
      <c r="L9" s="15"/>
      <c r="M9" s="11"/>
      <c r="N9" s="11"/>
      <c r="O9" s="11"/>
      <c r="P9" s="11"/>
      <c r="Q9" s="60"/>
      <c r="R9" s="11"/>
      <c r="S9" s="11"/>
      <c r="T9" s="11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ht="12.75" hidden="1">
      <c r="A10" s="239"/>
      <c r="B10" s="239"/>
      <c r="C10" s="239"/>
      <c r="D10" s="22"/>
      <c r="E10" s="22"/>
      <c r="F10" s="11"/>
      <c r="G10" s="11"/>
      <c r="H10" s="11"/>
      <c r="I10" s="22"/>
      <c r="J10" s="22"/>
      <c r="K10" s="22"/>
      <c r="L10" s="22"/>
      <c r="M10" s="22"/>
      <c r="N10" s="8"/>
      <c r="O10" s="8"/>
      <c r="P10" s="8"/>
      <c r="Q10" s="61"/>
      <c r="R10" s="8"/>
      <c r="S10" s="23"/>
      <c r="T10" s="23"/>
      <c r="U10" s="21" t="s">
        <v>16</v>
      </c>
      <c r="V10" s="21"/>
      <c r="W10" s="21"/>
      <c r="X10" s="21"/>
      <c r="Y10" s="21"/>
      <c r="Z10" s="21"/>
      <c r="AA10" s="11"/>
      <c r="AB10" s="11"/>
      <c r="AC10" s="11"/>
      <c r="AD10" s="40" t="s">
        <v>46</v>
      </c>
      <c r="AE10" s="21"/>
    </row>
    <row r="11" spans="1:31" ht="12.75" hidden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62"/>
      <c r="R11" s="23"/>
      <c r="S11" s="23"/>
      <c r="T11" s="23"/>
      <c r="U11" s="21" t="s">
        <v>29</v>
      </c>
      <c r="V11" s="21"/>
      <c r="W11" s="21"/>
      <c r="X11" s="21"/>
      <c r="Y11" s="21"/>
      <c r="Z11" s="21"/>
      <c r="AA11" s="11"/>
      <c r="AB11" s="11"/>
      <c r="AC11" s="11"/>
      <c r="AD11" s="40" t="s">
        <v>45</v>
      </c>
      <c r="AE11" s="21"/>
    </row>
    <row r="12" spans="1:31" ht="18">
      <c r="A12" s="235" t="s">
        <v>168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</row>
    <row r="13" spans="1:31" ht="18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</row>
    <row r="14" spans="1:28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1:31" ht="20.25">
      <c r="A15" s="237" t="s">
        <v>228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</row>
    <row r="16" spans="1:31" ht="20.25">
      <c r="A16" s="241" t="s">
        <v>170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</row>
    <row r="17" spans="1:31" ht="20.25">
      <c r="A17" s="237" t="s">
        <v>158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</row>
    <row r="18" spans="1:28" ht="1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49"/>
      <c r="AB18" s="36"/>
    </row>
    <row r="19" spans="1:31" ht="13.5" customHeight="1">
      <c r="A19" s="22" t="s">
        <v>159</v>
      </c>
      <c r="B19" s="22"/>
      <c r="C19" s="22"/>
      <c r="D19" s="15"/>
      <c r="E19" s="15"/>
      <c r="F19" s="20"/>
      <c r="G19" s="15"/>
      <c r="H19" s="15"/>
      <c r="I19" s="15"/>
      <c r="J19" s="15"/>
      <c r="K19" s="15"/>
      <c r="L19" s="15"/>
      <c r="M19" s="11"/>
      <c r="N19" s="11"/>
      <c r="O19" s="11"/>
      <c r="P19" s="11"/>
      <c r="Q19" s="11"/>
      <c r="R19" s="11"/>
      <c r="S19" s="11"/>
      <c r="T19" s="11"/>
      <c r="U19" s="22"/>
      <c r="V19" s="22"/>
      <c r="W19" s="22"/>
      <c r="X19" s="22"/>
      <c r="Y19" s="22" t="s">
        <v>160</v>
      </c>
      <c r="Z19" s="22"/>
      <c r="AA19" s="22"/>
      <c r="AB19" s="22"/>
      <c r="AC19" s="22"/>
      <c r="AD19" s="22"/>
      <c r="AE19" s="22"/>
    </row>
    <row r="20" spans="1:33" ht="12.75">
      <c r="A20" s="21"/>
      <c r="B20" s="21"/>
      <c r="C20" s="21"/>
      <c r="D20" s="22"/>
      <c r="E20" s="22"/>
      <c r="F20" s="20"/>
      <c r="G20" s="22"/>
      <c r="H20" s="22"/>
      <c r="I20" s="22"/>
      <c r="J20" s="15"/>
      <c r="K20" s="15"/>
      <c r="L20" s="15"/>
      <c r="M20" s="11"/>
      <c r="N20" s="11"/>
      <c r="O20" s="11"/>
      <c r="P20" s="11"/>
      <c r="Q20" s="11"/>
      <c r="R20" s="11"/>
      <c r="S20" s="11"/>
      <c r="T20" s="11"/>
      <c r="U20" s="22"/>
      <c r="V20" s="22"/>
      <c r="W20" s="22"/>
      <c r="X20" s="22"/>
      <c r="Y20" s="22"/>
      <c r="Z20" s="50"/>
      <c r="AA20" s="22"/>
      <c r="AB20" s="22"/>
      <c r="AC20" s="22"/>
      <c r="AD20" s="22"/>
      <c r="AE20" s="22"/>
      <c r="AG20" s="22"/>
    </row>
    <row r="21" spans="1:33" ht="12.75">
      <c r="A21" s="239"/>
      <c r="B21" s="239"/>
      <c r="C21" s="239"/>
      <c r="D21" s="22"/>
      <c r="E21" s="22"/>
      <c r="F21" s="11"/>
      <c r="G21" s="11"/>
      <c r="H21" s="11"/>
      <c r="I21" s="22"/>
      <c r="J21" s="22"/>
      <c r="K21" s="22"/>
      <c r="L21" s="22"/>
      <c r="M21" s="22"/>
      <c r="N21" s="8"/>
      <c r="O21" s="8"/>
      <c r="P21" s="8"/>
      <c r="Q21" s="8"/>
      <c r="R21" s="8"/>
      <c r="S21" s="23"/>
      <c r="T21" s="23"/>
      <c r="U21" s="21"/>
      <c r="V21" s="21"/>
      <c r="W21" s="21"/>
      <c r="X21" s="21"/>
      <c r="Y21" s="239" t="s">
        <v>16</v>
      </c>
      <c r="Z21" s="239"/>
      <c r="AA21" s="239"/>
      <c r="AB21" s="239"/>
      <c r="AC21" s="239"/>
      <c r="AD21" s="202">
        <v>-5</v>
      </c>
      <c r="AE21" s="201" t="s">
        <v>220</v>
      </c>
      <c r="AG21" s="22"/>
    </row>
    <row r="22" spans="1:31" ht="12.7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1"/>
      <c r="V22" s="40"/>
      <c r="W22" s="21"/>
      <c r="X22" s="21"/>
      <c r="Y22" s="239" t="s">
        <v>29</v>
      </c>
      <c r="Z22" s="239"/>
      <c r="AA22" s="239"/>
      <c r="AB22" s="239"/>
      <c r="AC22" s="239"/>
      <c r="AD22" s="202">
        <v>-5</v>
      </c>
      <c r="AE22" s="201" t="s">
        <v>220</v>
      </c>
    </row>
    <row r="23" spans="1:31" s="179" customFormat="1" ht="13.5" customHeight="1">
      <c r="A23" s="245" t="s">
        <v>181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87" customFormat="1" ht="12" customHeight="1">
      <c r="A24" s="239" t="s">
        <v>210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1:32" s="87" customFormat="1" ht="24" customHeight="1">
      <c r="A25" s="166" t="s">
        <v>23</v>
      </c>
      <c r="B25" s="169" t="s">
        <v>24</v>
      </c>
      <c r="C25" s="167" t="s">
        <v>0</v>
      </c>
      <c r="D25" s="167" t="s">
        <v>25</v>
      </c>
      <c r="E25" s="167" t="s">
        <v>17</v>
      </c>
      <c r="F25" s="166" t="s">
        <v>18</v>
      </c>
      <c r="G25" s="166" t="s">
        <v>236</v>
      </c>
      <c r="H25" s="166" t="s">
        <v>19</v>
      </c>
      <c r="I25" s="166" t="s">
        <v>3</v>
      </c>
      <c r="J25" s="167" t="s">
        <v>11</v>
      </c>
      <c r="K25" s="167" t="s">
        <v>9</v>
      </c>
      <c r="L25" s="180" t="s">
        <v>1</v>
      </c>
      <c r="M25" s="167" t="s">
        <v>1</v>
      </c>
      <c r="N25" s="167" t="s">
        <v>11</v>
      </c>
      <c r="O25" s="167"/>
      <c r="P25" s="167"/>
      <c r="Q25" s="170" t="s">
        <v>21</v>
      </c>
      <c r="R25" s="167" t="s">
        <v>11</v>
      </c>
      <c r="S25" s="167" t="s">
        <v>10</v>
      </c>
      <c r="T25" s="167"/>
      <c r="U25" s="167" t="s">
        <v>2</v>
      </c>
      <c r="V25" s="167" t="s">
        <v>11</v>
      </c>
      <c r="W25" s="166"/>
      <c r="X25" s="166"/>
      <c r="Y25" s="166" t="s">
        <v>102</v>
      </c>
      <c r="Z25" s="166" t="s">
        <v>11</v>
      </c>
      <c r="AA25" s="166" t="s">
        <v>12</v>
      </c>
      <c r="AB25" s="166" t="s">
        <v>12</v>
      </c>
      <c r="AC25" s="166" t="s">
        <v>20</v>
      </c>
      <c r="AD25" s="166" t="s">
        <v>14</v>
      </c>
      <c r="AE25" s="166" t="s">
        <v>22</v>
      </c>
      <c r="AF25" s="43" t="s">
        <v>33</v>
      </c>
    </row>
    <row r="26" spans="1:38" s="87" customFormat="1" ht="24" customHeight="1">
      <c r="A26" s="246" t="s">
        <v>182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8"/>
      <c r="AF26" s="27"/>
      <c r="AG26" s="87" t="s">
        <v>209</v>
      </c>
      <c r="AI26" s="87" t="s">
        <v>3</v>
      </c>
      <c r="AK26" s="87" t="s">
        <v>12</v>
      </c>
      <c r="AL26" s="87" t="s">
        <v>1</v>
      </c>
    </row>
    <row r="27" spans="1:38" s="87" customFormat="1" ht="24" customHeight="1">
      <c r="A27" s="24">
        <v>1</v>
      </c>
      <c r="B27" s="156">
        <v>66</v>
      </c>
      <c r="C27" s="157" t="s">
        <v>216</v>
      </c>
      <c r="D27" s="55">
        <v>1977</v>
      </c>
      <c r="E27" s="27" t="s">
        <v>48</v>
      </c>
      <c r="F27" s="185">
        <v>0.0006944444444444445</v>
      </c>
      <c r="G27" s="93" t="s">
        <v>38</v>
      </c>
      <c r="H27" s="186">
        <f>IF(Финишки!$B$4=0," ",VLOOKUP(B27,Финишки!$A$4:$B$500,2,FALSE))</f>
        <v>0.007974537037037037</v>
      </c>
      <c r="I27" s="186">
        <f>H27-F27</f>
        <v>0.007280092592592592</v>
      </c>
      <c r="J27" s="187">
        <v>1</v>
      </c>
      <c r="K27" s="186">
        <f>IF(Финишки!$E$4=0," ",VLOOKUP(B27,Финишки!$D$4:$E$500,2,FALSE))</f>
        <v>0.008530092592592593</v>
      </c>
      <c r="L27" s="186">
        <f>K27-F27</f>
        <v>0.007835648148148149</v>
      </c>
      <c r="M27" s="186">
        <f>IF(L27=" "," ",L27-I27)</f>
        <v>0.0005555555555555565</v>
      </c>
      <c r="N27" s="187">
        <v>1</v>
      </c>
      <c r="O27" s="186">
        <f>IF(Финишки!$H$4=0," ",VLOOKUP(B27,Финишки!$G$4:$H$500,2,FALSE))</f>
        <v>0.019560185185185184</v>
      </c>
      <c r="P27" s="186">
        <f>O27-F27</f>
        <v>0.01886574074074074</v>
      </c>
      <c r="Q27" s="188">
        <f>IF(P27=" "," ",P27-L27)</f>
        <v>0.01103009259259259</v>
      </c>
      <c r="R27" s="187">
        <v>1</v>
      </c>
      <c r="S27" s="186">
        <f>IF(Финишки!$K$4=0," ",VLOOKUP(B27,Финишки!$J$4:$K$500,2,FALSE))</f>
        <v>0.02090277777777778</v>
      </c>
      <c r="T27" s="186">
        <f>S27-F27</f>
        <v>0.020208333333333335</v>
      </c>
      <c r="U27" s="186">
        <f>IF(T27=" "," ",T27-P27)</f>
        <v>0.0013425925925925966</v>
      </c>
      <c r="V27" s="187">
        <v>1</v>
      </c>
      <c r="W27" s="189">
        <f>IF(Финишки!$M$4=0," ",VLOOKUP(B27,Финишки!$M$4:$N$500,2,FALSE))</f>
        <v>0.032719907407407406</v>
      </c>
      <c r="X27" s="189">
        <f>W27-F27</f>
        <v>0.032025462962962964</v>
      </c>
      <c r="Y27" s="186">
        <f>IF(X27=" "," ",X27-T27)</f>
        <v>0.011817129629629629</v>
      </c>
      <c r="Z27" s="187">
        <v>1</v>
      </c>
      <c r="AA27" s="190">
        <f>IF(Финишки!$M$4=0," ",VLOOKUP(B27,Финишки!$M$4:$N$500,2,FALSE))</f>
        <v>0.032719907407407406</v>
      </c>
      <c r="AB27" s="191">
        <f>AA27-F27</f>
        <v>0.032025462962962964</v>
      </c>
      <c r="AC27" s="29">
        <f>SUM(I27+AB27)</f>
        <v>0.03930555555555556</v>
      </c>
      <c r="AD27" s="57">
        <v>0</v>
      </c>
      <c r="AE27" s="27" t="s">
        <v>237</v>
      </c>
      <c r="AF27" s="27"/>
      <c r="AG27" s="181">
        <v>0.0006944444444444445</v>
      </c>
      <c r="AH27" s="182">
        <f>IF(Финишки!$B$4=0," ",VLOOKUP(B27,Финишки!$A$4:$B$500,2,FALSE))</f>
        <v>0.007974537037037037</v>
      </c>
      <c r="AI27" s="183">
        <f>AH27-AG27</f>
        <v>0.007280092592592592</v>
      </c>
      <c r="AJ27" s="155">
        <f>IF(Финишки!$M$4=0," ",VLOOKUP(B27,Финишки!$M$4:$N$500,2,FALSE))</f>
        <v>0.032719907407407406</v>
      </c>
      <c r="AK27" s="152">
        <f>AJ27-AG27</f>
        <v>0.032025462962962964</v>
      </c>
      <c r="AL27" s="184">
        <f>IF(L27=" "," ",L27-I27)-AG27</f>
        <v>-0.00013888888888888794</v>
      </c>
    </row>
    <row r="28" spans="1:38" s="87" customFormat="1" ht="24" customHeight="1">
      <c r="A28" s="246" t="s">
        <v>88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8"/>
      <c r="AF28" s="27"/>
      <c r="AG28" s="181"/>
      <c r="AH28" s="182"/>
      <c r="AI28" s="183"/>
      <c r="AJ28" s="155"/>
      <c r="AK28" s="152"/>
      <c r="AL28" s="184"/>
    </row>
    <row r="29" spans="1:38" s="87" customFormat="1" ht="24" customHeight="1">
      <c r="A29" s="24">
        <v>1</v>
      </c>
      <c r="B29" s="156">
        <v>29</v>
      </c>
      <c r="C29" s="158" t="s">
        <v>180</v>
      </c>
      <c r="D29" s="55">
        <v>1969</v>
      </c>
      <c r="E29" s="27" t="s">
        <v>36</v>
      </c>
      <c r="F29" s="185">
        <v>0.0006944444444444445</v>
      </c>
      <c r="G29" s="93" t="s">
        <v>239</v>
      </c>
      <c r="H29" s="186">
        <f>IF(Финишки!$B$4=0," ",VLOOKUP(B29,Финишки!$A$4:$B$500,2,FALSE))</f>
        <v>0.008576388888888889</v>
      </c>
      <c r="I29" s="186">
        <f>H29-F29</f>
        <v>0.007881944444444445</v>
      </c>
      <c r="J29" s="187">
        <v>1</v>
      </c>
      <c r="K29" s="186">
        <f>IF(Финишки!$E$4=0," ",VLOOKUP(B29,Финишки!$D$4:$E$500,2,FALSE))</f>
        <v>0.009282407407407408</v>
      </c>
      <c r="L29" s="186">
        <f>K29-F29</f>
        <v>0.008587962962962964</v>
      </c>
      <c r="M29" s="186">
        <f>IF(L29=" "," ",L29-I29)</f>
        <v>0.000706018518518519</v>
      </c>
      <c r="N29" s="187">
        <v>2</v>
      </c>
      <c r="O29" s="186">
        <f>IF(Финишки!$H$4=0," ",VLOOKUP(B29,Финишки!$G$4:$H$500,2,FALSE))</f>
        <v>0.017824074074074076</v>
      </c>
      <c r="P29" s="186">
        <f>O29-F29</f>
        <v>0.01712962962962963</v>
      </c>
      <c r="Q29" s="188">
        <f>IF(P29=" "," ",P29-L29)</f>
        <v>0.008541666666666666</v>
      </c>
      <c r="R29" s="187">
        <v>1</v>
      </c>
      <c r="S29" s="186">
        <f>IF(Финишки!$K$4=0," ",VLOOKUP(B29,Финишки!$J$4:$K$500,2,FALSE))</f>
        <v>0.018726851851851852</v>
      </c>
      <c r="T29" s="186">
        <f>S29-F29</f>
        <v>0.018032407407407407</v>
      </c>
      <c r="U29" s="186">
        <f>IF(T29=" "," ",T29-P29)</f>
        <v>0.0009027777777777767</v>
      </c>
      <c r="V29" s="187">
        <v>1</v>
      </c>
      <c r="W29" s="189">
        <f>IF(Финишки!$M$4=0," ",VLOOKUP(B29,Финишки!$M$4:$N$500,2,FALSE))</f>
        <v>0.02980324074074074</v>
      </c>
      <c r="X29" s="189">
        <f>W29-F29</f>
        <v>0.029108796296296296</v>
      </c>
      <c r="Y29" s="186">
        <f>IF(X29=" "," ",X29-T29)</f>
        <v>0.011076388888888889</v>
      </c>
      <c r="Z29" s="187">
        <v>1</v>
      </c>
      <c r="AA29" s="190">
        <f>IF(Финишки!$M$4=0," ",VLOOKUP(B29,Финишки!$M$4:$N$500,2,FALSE))</f>
        <v>0.02980324074074074</v>
      </c>
      <c r="AB29" s="191">
        <f>AA29-F29</f>
        <v>0.029108796296296296</v>
      </c>
      <c r="AC29" s="29">
        <f>SUM(I29+AB29)</f>
        <v>0.03699074074074074</v>
      </c>
      <c r="AD29" s="57">
        <v>0</v>
      </c>
      <c r="AE29" s="27" t="s">
        <v>237</v>
      </c>
      <c r="AF29" s="27"/>
      <c r="AG29" s="181">
        <v>0.0006944444444444445</v>
      </c>
      <c r="AH29" s="182">
        <f>IF(Финишки!$B$4=0," ",VLOOKUP(B29,Финишки!$A$4:$B$500,2,FALSE))</f>
        <v>0.008576388888888889</v>
      </c>
      <c r="AI29" s="183">
        <f aca="true" t="shared" si="0" ref="AI29:AI36">AH29-AG29</f>
        <v>0.007881944444444445</v>
      </c>
      <c r="AJ29" s="155">
        <f>IF(Финишки!$M$4=0," ",VLOOKUP(B29,Финишки!$M$4:$N$500,2,FALSE))</f>
        <v>0.02980324074074074</v>
      </c>
      <c r="AK29" s="152">
        <f aca="true" t="shared" si="1" ref="AK29:AK36">AJ29-AG29</f>
        <v>0.029108796296296296</v>
      </c>
      <c r="AL29" s="184">
        <f aca="true" t="shared" si="2" ref="AL29:AL36">IF(L29=" "," ",L29-I29)-AG29</f>
        <v>1.1574074074074546E-05</v>
      </c>
    </row>
    <row r="30" spans="1:38" s="87" customFormat="1" ht="24" customHeight="1">
      <c r="A30" s="24">
        <v>2</v>
      </c>
      <c r="B30" s="156">
        <v>30</v>
      </c>
      <c r="C30" s="158" t="s">
        <v>51</v>
      </c>
      <c r="D30" s="55">
        <v>1969</v>
      </c>
      <c r="E30" s="27" t="s">
        <v>82</v>
      </c>
      <c r="F30" s="185">
        <v>0.0006944444444444445</v>
      </c>
      <c r="G30" s="93" t="s">
        <v>239</v>
      </c>
      <c r="H30" s="186">
        <f>IF(Финишки!$B$4=0," ",VLOOKUP(B30,Финишки!$A$4:$B$500,2,FALSE))</f>
        <v>0.009652777777777777</v>
      </c>
      <c r="I30" s="186">
        <f>H30-F30</f>
        <v>0.008958333333333334</v>
      </c>
      <c r="J30" s="187">
        <v>2</v>
      </c>
      <c r="K30" s="186">
        <f>IF(Финишки!$E$4=0," ",VLOOKUP(B30,Финишки!$D$4:$E$500,2,FALSE))</f>
        <v>0.010335648148148148</v>
      </c>
      <c r="L30" s="186">
        <f>K30-F30</f>
        <v>0.009641203703703704</v>
      </c>
      <c r="M30" s="186">
        <f>IF(L30=" "," ",L30-I30)</f>
        <v>0.0006828703703703701</v>
      </c>
      <c r="N30" s="187">
        <v>1</v>
      </c>
      <c r="O30" s="186">
        <f>IF(Финишки!$H$4=0," ",VLOOKUP(B30,Финишки!$G$4:$H$500,2,FALSE))</f>
        <v>0.021678240740740738</v>
      </c>
      <c r="P30" s="186">
        <f>O30-F30</f>
        <v>0.020983796296296292</v>
      </c>
      <c r="Q30" s="188">
        <f>IF(P30=" "," ",P30-L30)</f>
        <v>0.011342592592592588</v>
      </c>
      <c r="R30" s="187">
        <v>2</v>
      </c>
      <c r="S30" s="186">
        <f>IF(Финишки!$K$4=0," ",VLOOKUP(B30,Финишки!$J$4:$K$500,2,FALSE))</f>
        <v>0.023287037037037037</v>
      </c>
      <c r="T30" s="186">
        <f>S30-F30</f>
        <v>0.02259259259259259</v>
      </c>
      <c r="U30" s="186">
        <f>IF(T30=" "," ",T30-P30)</f>
        <v>0.0016087962962962991</v>
      </c>
      <c r="V30" s="187">
        <v>2</v>
      </c>
      <c r="W30" s="189">
        <f>IF(Финишки!$M$4=0," ",VLOOKUP(B30,Финишки!$M$4:$N$500,2,FALSE))</f>
        <v>0.03491898148148148</v>
      </c>
      <c r="X30" s="189">
        <f>W30-F30</f>
        <v>0.03422453703703704</v>
      </c>
      <c r="Y30" s="186">
        <f>IF(X30=" "," ",X30-T30)</f>
        <v>0.011631944444444448</v>
      </c>
      <c r="Z30" s="187">
        <v>2</v>
      </c>
      <c r="AA30" s="190">
        <f>IF(Финишки!$M$4=0," ",VLOOKUP(B30,Финишки!$M$4:$N$500,2,FALSE))</f>
        <v>0.03491898148148148</v>
      </c>
      <c r="AB30" s="191">
        <f>AA30-F30</f>
        <v>0.03422453703703704</v>
      </c>
      <c r="AC30" s="29">
        <f>SUM(I30+AB30)</f>
        <v>0.04318287037037037</v>
      </c>
      <c r="AD30" s="57">
        <f>AB30-AB29</f>
        <v>0.005115740740740744</v>
      </c>
      <c r="AE30" s="27" t="s">
        <v>85</v>
      </c>
      <c r="AF30" s="27"/>
      <c r="AG30" s="181">
        <v>0.0006944444444444445</v>
      </c>
      <c r="AH30" s="182">
        <f>IF(Финишки!$B$4=0," ",VLOOKUP(B30,Финишки!$A$4:$B$500,2,FALSE))</f>
        <v>0.009652777777777777</v>
      </c>
      <c r="AI30" s="183">
        <f t="shared" si="0"/>
        <v>0.008958333333333334</v>
      </c>
      <c r="AJ30" s="155">
        <f>IF(Финишки!$M$4=0," ",VLOOKUP(B30,Финишки!$M$4:$N$500,2,FALSE))</f>
        <v>0.03491898148148148</v>
      </c>
      <c r="AK30" s="152">
        <f t="shared" si="1"/>
        <v>0.03422453703703704</v>
      </c>
      <c r="AL30" s="184">
        <f t="shared" si="2"/>
        <v>-1.157407407407433E-05</v>
      </c>
    </row>
    <row r="31" spans="1:38" s="179" customFormat="1" ht="24" customHeight="1">
      <c r="A31" s="242" t="s">
        <v>183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4"/>
      <c r="AF31" s="93"/>
      <c r="AH31" s="182"/>
      <c r="AI31" s="183"/>
      <c r="AJ31" s="155"/>
      <c r="AK31" s="152"/>
      <c r="AL31" s="184"/>
    </row>
    <row r="32" spans="1:38" s="87" customFormat="1" ht="24" customHeight="1">
      <c r="A32" s="24">
        <v>1</v>
      </c>
      <c r="B32" s="156">
        <v>67</v>
      </c>
      <c r="C32" s="146" t="s">
        <v>184</v>
      </c>
      <c r="D32" s="53">
        <v>1969</v>
      </c>
      <c r="E32" s="53"/>
      <c r="F32" s="185">
        <v>0.001388888888888889</v>
      </c>
      <c r="G32" s="93" t="s">
        <v>239</v>
      </c>
      <c r="H32" s="186">
        <f>IF(Финишки!$B$4=0," ",VLOOKUP(B32,Финишки!$A$4:$B$500,2,FALSE))</f>
        <v>0.00982638888888889</v>
      </c>
      <c r="I32" s="186">
        <f>H32-F32</f>
        <v>0.0084375</v>
      </c>
      <c r="J32" s="187">
        <v>1</v>
      </c>
      <c r="K32" s="186">
        <f>IF(Финишки!$E$4=0," ",VLOOKUP(B32,Финишки!$D$4:$E$500,2,FALSE))</f>
        <v>0.010520833333333333</v>
      </c>
      <c r="L32" s="186">
        <f>K32-F32</f>
        <v>0.009131944444444444</v>
      </c>
      <c r="M32" s="186">
        <f>IF(L32=" "," ",L32-I32)</f>
        <v>0.0006944444444444437</v>
      </c>
      <c r="N32" s="187">
        <v>1</v>
      </c>
      <c r="O32" s="186">
        <f>IF(Финишки!$H$4=0," ",VLOOKUP(B32,Финишки!$G$4:$H$500,2,FALSE))</f>
        <v>0.021979166666666664</v>
      </c>
      <c r="P32" s="186">
        <f>O32-F32</f>
        <v>0.020590277777777777</v>
      </c>
      <c r="Q32" s="188">
        <f>IF(P32=" "," ",P32-L32)</f>
        <v>0.011458333333333333</v>
      </c>
      <c r="R32" s="187">
        <v>1</v>
      </c>
      <c r="S32" s="186">
        <f>IF(Финишки!$K$4=0," ",VLOOKUP(B32,Финишки!$J$4:$K$500,2,FALSE))</f>
        <v>0.02342592592592593</v>
      </c>
      <c r="T32" s="186">
        <f>S32-F32</f>
        <v>0.022037037037037042</v>
      </c>
      <c r="U32" s="186">
        <f>IF(T32=" "," ",T32-P32)</f>
        <v>0.0014467592592592657</v>
      </c>
      <c r="V32" s="187">
        <v>1</v>
      </c>
      <c r="W32" s="189">
        <f>IF(Финишки!$M$4=0," ",VLOOKUP(B32,Финишки!$M$4:$N$500,2,FALSE))</f>
        <v>0.035208333333333335</v>
      </c>
      <c r="X32" s="189">
        <f>W32-F32</f>
        <v>0.033819444444444444</v>
      </c>
      <c r="Y32" s="186">
        <f>IF(X32=" "," ",X32-T32)</f>
        <v>0.011782407407407401</v>
      </c>
      <c r="Z32" s="187">
        <v>1</v>
      </c>
      <c r="AA32" s="190">
        <f>IF(Финишки!$M$4=0," ",VLOOKUP(B32,Финишки!$M$4:$N$500,2,FALSE))</f>
        <v>0.035208333333333335</v>
      </c>
      <c r="AB32" s="191">
        <f>AA32-F32</f>
        <v>0.033819444444444444</v>
      </c>
      <c r="AC32" s="29">
        <f>SUM(I32+AB32)</f>
        <v>0.042256944444444444</v>
      </c>
      <c r="AD32" s="57">
        <v>0</v>
      </c>
      <c r="AE32" s="27" t="s">
        <v>237</v>
      </c>
      <c r="AF32" s="27"/>
      <c r="AG32" s="181">
        <v>0.001388888888888889</v>
      </c>
      <c r="AH32" s="182">
        <f>IF(Финишки!$B$4=0," ",VLOOKUP(B32,Финишки!$A$4:$B$500,2,FALSE))</f>
        <v>0.00982638888888889</v>
      </c>
      <c r="AI32" s="183">
        <f>AH32-AG32</f>
        <v>0.0084375</v>
      </c>
      <c r="AJ32" s="155">
        <f>IF(Финишки!$M$4=0," ",VLOOKUP(B32,Финишки!$M$4:$N$500,2,FALSE))</f>
        <v>0.035208333333333335</v>
      </c>
      <c r="AK32" s="152">
        <f t="shared" si="1"/>
        <v>0.033819444444444444</v>
      </c>
      <c r="AL32" s="184">
        <f>IF(L32=" "," ",L32-I32)-AG32</f>
        <v>-0.0006944444444444452</v>
      </c>
    </row>
    <row r="33" spans="1:38" s="87" customFormat="1" ht="24" customHeight="1">
      <c r="A33" s="246" t="s">
        <v>188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8"/>
      <c r="AF33" s="27"/>
      <c r="AH33" s="182"/>
      <c r="AI33" s="183"/>
      <c r="AJ33" s="155"/>
      <c r="AK33" s="152"/>
      <c r="AL33" s="184"/>
    </row>
    <row r="34" spans="1:38" s="87" customFormat="1" ht="24" customHeight="1">
      <c r="A34" s="24">
        <v>1</v>
      </c>
      <c r="B34" s="156">
        <v>31</v>
      </c>
      <c r="C34" s="159" t="s">
        <v>189</v>
      </c>
      <c r="D34" s="53">
        <v>1959</v>
      </c>
      <c r="E34" s="53" t="s">
        <v>36</v>
      </c>
      <c r="F34" s="185">
        <v>0.0006944444444444445</v>
      </c>
      <c r="G34" s="93" t="s">
        <v>239</v>
      </c>
      <c r="H34" s="186">
        <f>IF(Финишки!$B$4=0," ",VLOOKUP(B34,Финишки!$A$4:$B$500,2,FALSE))</f>
        <v>0.00829861111111111</v>
      </c>
      <c r="I34" s="186">
        <f>H34-F34</f>
        <v>0.007604166666666666</v>
      </c>
      <c r="J34" s="187">
        <v>1</v>
      </c>
      <c r="K34" s="186">
        <f>IF(Финишки!$E$4=0," ",VLOOKUP(B34,Финишки!$D$4:$E$500,2,FALSE))</f>
        <v>0.008541666666666668</v>
      </c>
      <c r="L34" s="186">
        <f>K34-F34</f>
        <v>0.007847222222222224</v>
      </c>
      <c r="M34" s="186">
        <f>IF(L34=" "," ",L34-I34)</f>
        <v>0.000243055555555558</v>
      </c>
      <c r="N34" s="187">
        <v>1</v>
      </c>
      <c r="O34" s="186">
        <f>IF(Финишки!$H$4=0," ",VLOOKUP(B34,Финишки!$G$4:$H$500,2,FALSE))</f>
        <v>0.01989583333333333</v>
      </c>
      <c r="P34" s="186">
        <f>O34-F34</f>
        <v>0.019201388888888886</v>
      </c>
      <c r="Q34" s="188">
        <f>IF(P34=" "," ",P34-L34)</f>
        <v>0.011354166666666662</v>
      </c>
      <c r="R34" s="187">
        <v>1</v>
      </c>
      <c r="S34" s="186">
        <f>IF(Финишки!$K$4=0," ",VLOOKUP(B34,Финишки!$J$4:$K$500,2,FALSE))</f>
        <v>0.02096064814814815</v>
      </c>
      <c r="T34" s="186">
        <f>S34-F34</f>
        <v>0.020266203703703703</v>
      </c>
      <c r="U34" s="186">
        <f>IF(T34=" "," ",T34-P34)</f>
        <v>0.001064814814814817</v>
      </c>
      <c r="V34" s="187">
        <v>1</v>
      </c>
      <c r="W34" s="189">
        <f>IF(Финишки!$M$4=0," ",VLOOKUP(B34,Финишки!$M$4:$N$500,2,FALSE))</f>
        <v>0.03252314814814815</v>
      </c>
      <c r="X34" s="189">
        <f>W34-F34</f>
        <v>0.031828703703703706</v>
      </c>
      <c r="Y34" s="186">
        <f>IF(X34=" "," ",X34-T34)</f>
        <v>0.011562500000000003</v>
      </c>
      <c r="Z34" s="187">
        <v>1</v>
      </c>
      <c r="AA34" s="190">
        <f>IF(Финишки!$M$4=0," ",VLOOKUP(B34,Финишки!$M$4:$N$500,2,FALSE))</f>
        <v>0.03252314814814815</v>
      </c>
      <c r="AB34" s="191">
        <f>AA34-F34</f>
        <v>0.031828703703703706</v>
      </c>
      <c r="AC34" s="29">
        <f>SUM(I34+AB34)</f>
        <v>0.039432870370370375</v>
      </c>
      <c r="AD34" s="57">
        <v>0</v>
      </c>
      <c r="AE34" s="27" t="s">
        <v>237</v>
      </c>
      <c r="AF34" s="27"/>
      <c r="AG34" s="181">
        <v>0.0006944444444444445</v>
      </c>
      <c r="AH34" s="182">
        <f>IF(Финишки!$B$4=0," ",VLOOKUP(B34,Финишки!$A$4:$B$500,2,FALSE))</f>
        <v>0.00829861111111111</v>
      </c>
      <c r="AI34" s="183">
        <f t="shared" si="0"/>
        <v>0.007604166666666666</v>
      </c>
      <c r="AJ34" s="155">
        <f>IF(Финишки!$M$4=0," ",VLOOKUP(B34,Финишки!$M$4:$N$500,2,FALSE))</f>
        <v>0.03252314814814815</v>
      </c>
      <c r="AK34" s="152">
        <f t="shared" si="1"/>
        <v>0.031828703703703706</v>
      </c>
      <c r="AL34" s="184">
        <f t="shared" si="2"/>
        <v>-0.0004513888888888865</v>
      </c>
    </row>
    <row r="35" spans="1:38" s="87" customFormat="1" ht="24" customHeight="1">
      <c r="A35" s="242" t="s">
        <v>206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4"/>
      <c r="AF35" s="27"/>
      <c r="AH35" s="182"/>
      <c r="AI35" s="183"/>
      <c r="AJ35" s="155"/>
      <c r="AK35" s="152"/>
      <c r="AL35" s="184"/>
    </row>
    <row r="36" spans="1:38" s="87" customFormat="1" ht="24" customHeight="1">
      <c r="A36" s="24">
        <v>1</v>
      </c>
      <c r="B36" s="156">
        <v>32</v>
      </c>
      <c r="C36" s="159" t="s">
        <v>205</v>
      </c>
      <c r="D36" s="53">
        <v>1955</v>
      </c>
      <c r="E36" s="53" t="s">
        <v>47</v>
      </c>
      <c r="F36" s="185">
        <v>0.0006944444444444445</v>
      </c>
      <c r="G36" s="93" t="s">
        <v>239</v>
      </c>
      <c r="H36" s="186">
        <f>IF(Финишки!$B$4=0," ",VLOOKUP(B36,Финишки!$A$4:$B$500,2,FALSE))</f>
        <v>0.008287037037037037</v>
      </c>
      <c r="I36" s="186">
        <f>H36-F36</f>
        <v>0.007592592592592593</v>
      </c>
      <c r="J36" s="187">
        <v>1</v>
      </c>
      <c r="K36" s="186">
        <f>IF(Финишки!$E$4=0," ",VLOOKUP(B36,Финишки!$D$4:$E$500,2,FALSE))</f>
        <v>0.008969907407407407</v>
      </c>
      <c r="L36" s="186">
        <f>K36-F36</f>
        <v>0.008275462962962964</v>
      </c>
      <c r="M36" s="186">
        <f>IF(L36=" "," ",L36-I36)</f>
        <v>0.000682870370370371</v>
      </c>
      <c r="N36" s="187">
        <v>1</v>
      </c>
      <c r="O36" s="186">
        <f>IF(Финишки!$H$4=0," ",VLOOKUP(B36,Финишки!$G$4:$H$500,2,FALSE))</f>
        <v>0.02028935185185185</v>
      </c>
      <c r="P36" s="186">
        <f>O36-F36</f>
        <v>0.019594907407407405</v>
      </c>
      <c r="Q36" s="188">
        <f>IF(P36=" "," ",P36-L36)</f>
        <v>0.011319444444444441</v>
      </c>
      <c r="R36" s="187">
        <v>1</v>
      </c>
      <c r="S36" s="186">
        <f>IF(Финишки!$K$4=0," ",VLOOKUP(B36,Финишки!$J$4:$K$500,2,FALSE))</f>
        <v>0.021516203703703704</v>
      </c>
      <c r="T36" s="186">
        <f>S36-F36</f>
        <v>0.02082175925925926</v>
      </c>
      <c r="U36" s="186">
        <f>IF(T36=" "," ",T36-P36)</f>
        <v>0.001226851851851854</v>
      </c>
      <c r="V36" s="187">
        <v>1</v>
      </c>
      <c r="W36" s="189">
        <f>IF(Финишки!$M$4=0," ",VLOOKUP(B36,Финишки!$M$4:$N$500,2,FALSE))</f>
        <v>0.034212962962962966</v>
      </c>
      <c r="X36" s="189">
        <f>W36-F36</f>
        <v>0.033518518518518524</v>
      </c>
      <c r="Y36" s="186">
        <f>IF(X36=" "," ",X36-T36)</f>
        <v>0.012696759259259265</v>
      </c>
      <c r="Z36" s="187">
        <v>1</v>
      </c>
      <c r="AA36" s="190">
        <f>IF(Финишки!$M$4=0," ",VLOOKUP(B36,Финишки!$M$4:$N$500,2,FALSE))</f>
        <v>0.034212962962962966</v>
      </c>
      <c r="AB36" s="191">
        <f>AA36-F36</f>
        <v>0.033518518518518524</v>
      </c>
      <c r="AC36" s="29">
        <f>SUM(I36+AB36)</f>
        <v>0.04111111111111112</v>
      </c>
      <c r="AD36" s="57">
        <v>0</v>
      </c>
      <c r="AE36" s="27" t="s">
        <v>237</v>
      </c>
      <c r="AF36" s="27"/>
      <c r="AG36" s="181">
        <v>0.0006944444444444445</v>
      </c>
      <c r="AH36" s="182">
        <f>IF(Финишки!$B$4=0," ",VLOOKUP(B36,Финишки!$A$4:$B$500,2,FALSE))</f>
        <v>0.008287037037037037</v>
      </c>
      <c r="AI36" s="183">
        <f t="shared" si="0"/>
        <v>0.007592592592592593</v>
      </c>
      <c r="AJ36" s="155">
        <f>IF(Финишки!$M$4=0," ",VLOOKUP(B36,Финишки!$M$4:$N$500,2,FALSE))</f>
        <v>0.034212962962962966</v>
      </c>
      <c r="AK36" s="152">
        <f t="shared" si="1"/>
        <v>0.033518518518518524</v>
      </c>
      <c r="AL36" s="184">
        <f t="shared" si="2"/>
        <v>-1.1574074074073462E-05</v>
      </c>
    </row>
    <row r="37" spans="1:35" ht="12.75">
      <c r="A37" s="85"/>
      <c r="B37" s="85"/>
      <c r="C37" s="85"/>
      <c r="D37" s="85"/>
      <c r="E37" s="85"/>
      <c r="F37" s="85"/>
      <c r="G37" s="85"/>
      <c r="H37" s="85"/>
      <c r="I37" s="85"/>
      <c r="J37" s="78"/>
      <c r="K37" s="77"/>
      <c r="L37" s="77"/>
      <c r="M37" s="77"/>
      <c r="N37" s="78"/>
      <c r="O37" s="77"/>
      <c r="P37" s="77"/>
      <c r="Q37" s="76"/>
      <c r="R37" s="78"/>
      <c r="S37" s="77"/>
      <c r="T37" s="77"/>
      <c r="U37" s="77"/>
      <c r="V37" s="78"/>
      <c r="W37" s="79"/>
      <c r="X37" s="79"/>
      <c r="Y37" s="77"/>
      <c r="Z37" s="78"/>
      <c r="AA37" s="80"/>
      <c r="AB37" s="81"/>
      <c r="AC37" s="80"/>
      <c r="AD37" s="82"/>
      <c r="AE37" s="14"/>
      <c r="AF37" s="63"/>
      <c r="AI37" s="151"/>
    </row>
    <row r="38" spans="1:35" s="2" customFormat="1" ht="12.75">
      <c r="A38" s="83"/>
      <c r="B38" s="64"/>
      <c r="C38" s="65"/>
      <c r="D38" s="66"/>
      <c r="E38" s="64"/>
      <c r="F38" s="67"/>
      <c r="G38" s="68"/>
      <c r="H38" s="69"/>
      <c r="I38" s="70"/>
      <c r="J38" s="71"/>
      <c r="K38" s="70"/>
      <c r="L38" s="70"/>
      <c r="M38" s="70"/>
      <c r="N38" s="71"/>
      <c r="O38" s="70"/>
      <c r="P38" s="70"/>
      <c r="Q38" s="84"/>
      <c r="R38" s="71"/>
      <c r="S38" s="70"/>
      <c r="T38" s="70"/>
      <c r="U38" s="70"/>
      <c r="V38" s="71"/>
      <c r="W38" s="72"/>
      <c r="X38" s="72"/>
      <c r="Y38" s="70"/>
      <c r="Z38" s="71"/>
      <c r="AA38" s="73"/>
      <c r="AB38" s="74"/>
      <c r="AC38" s="73"/>
      <c r="AD38" s="75"/>
      <c r="AE38" s="14"/>
      <c r="AF38" s="14"/>
      <c r="AG38"/>
      <c r="AH38"/>
      <c r="AI38"/>
    </row>
    <row r="40" spans="1:31" ht="7.5" customHeight="1">
      <c r="A40" s="5"/>
      <c r="B40" s="17"/>
      <c r="C40" s="5"/>
      <c r="D40" s="5"/>
      <c r="E40" s="5"/>
      <c r="F40" s="19"/>
      <c r="G40" s="38"/>
      <c r="H40" s="3"/>
      <c r="I40" s="3"/>
      <c r="J40" s="3"/>
      <c r="K40" s="3"/>
      <c r="L40" s="3"/>
      <c r="M40" s="3"/>
      <c r="N40" s="3"/>
      <c r="O40" s="3"/>
      <c r="P40" s="3"/>
      <c r="Q40" s="12"/>
      <c r="R40" s="1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6"/>
      <c r="AE40" s="6"/>
    </row>
    <row r="41" spans="1:31" ht="12.75">
      <c r="A41" s="5"/>
      <c r="B41" s="17"/>
      <c r="C41" s="21" t="s">
        <v>26</v>
      </c>
      <c r="D41" s="5"/>
      <c r="E41" s="5"/>
      <c r="F41" s="19"/>
      <c r="G41" s="21" t="s">
        <v>169</v>
      </c>
      <c r="H41" s="3"/>
      <c r="I41" s="3"/>
      <c r="J41" s="3"/>
      <c r="K41" s="3"/>
      <c r="L41" s="3"/>
      <c r="M41" s="3"/>
      <c r="N41" s="3"/>
      <c r="O41" s="3"/>
      <c r="P41" s="3"/>
      <c r="Q41" s="12"/>
      <c r="R41" s="1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6"/>
      <c r="AE41" s="6"/>
    </row>
    <row r="42" spans="1:31" ht="18.75" customHeight="1">
      <c r="A42" s="5"/>
      <c r="B42" s="17"/>
      <c r="C42" s="5"/>
      <c r="D42" s="5"/>
      <c r="E42" s="5"/>
      <c r="F42" s="19"/>
      <c r="G42" s="38"/>
      <c r="H42" s="3"/>
      <c r="I42" s="3"/>
      <c r="J42" s="3"/>
      <c r="K42" s="3"/>
      <c r="L42" s="3"/>
      <c r="M42" s="3"/>
      <c r="N42" s="3"/>
      <c r="O42" s="3"/>
      <c r="P42" s="3"/>
      <c r="Q42" s="12"/>
      <c r="R42" s="1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6"/>
      <c r="AE42" s="6"/>
    </row>
    <row r="43" spans="1:31" ht="12.75">
      <c r="A43" s="5"/>
      <c r="B43" s="17"/>
      <c r="C43" s="21" t="s">
        <v>27</v>
      </c>
      <c r="D43" s="5"/>
      <c r="E43" s="5"/>
      <c r="F43" s="19"/>
      <c r="G43" s="21" t="s">
        <v>171</v>
      </c>
      <c r="H43" s="3"/>
      <c r="I43" s="3"/>
      <c r="J43" s="3"/>
      <c r="K43" s="3"/>
      <c r="L43" s="3"/>
      <c r="M43" s="3"/>
      <c r="N43" s="3"/>
      <c r="O43" s="3"/>
      <c r="P43" s="3"/>
      <c r="Q43" s="12"/>
      <c r="R43" s="1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6"/>
      <c r="AE43" s="6"/>
    </row>
    <row r="45" ht="12.75">
      <c r="Q45" s="86" t="s">
        <v>47</v>
      </c>
    </row>
  </sheetData>
  <sheetProtection/>
  <mergeCells count="25">
    <mergeCell ref="A1:AF1"/>
    <mergeCell ref="A2:AF2"/>
    <mergeCell ref="A3:AF3"/>
    <mergeCell ref="A4:AF4"/>
    <mergeCell ref="A5:AF5"/>
    <mergeCell ref="A6:AE6"/>
    <mergeCell ref="U8:AE8"/>
    <mergeCell ref="U9:AE9"/>
    <mergeCell ref="A10:C10"/>
    <mergeCell ref="A12:AE12"/>
    <mergeCell ref="A13:AE13"/>
    <mergeCell ref="A14:AB14"/>
    <mergeCell ref="A15:AE15"/>
    <mergeCell ref="A16:AE16"/>
    <mergeCell ref="A17:AE17"/>
    <mergeCell ref="A21:C21"/>
    <mergeCell ref="Y21:AC21"/>
    <mergeCell ref="Y22:AC22"/>
    <mergeCell ref="A35:AE35"/>
    <mergeCell ref="A23:AE23"/>
    <mergeCell ref="A24:AE24"/>
    <mergeCell ref="A26:AE26"/>
    <mergeCell ref="A28:AE28"/>
    <mergeCell ref="A31:AE31"/>
    <mergeCell ref="A33:AE33"/>
  </mergeCells>
  <printOptions/>
  <pageMargins left="0" right="0" top="0.48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O499"/>
  <sheetViews>
    <sheetView zoomScale="90" zoomScaleNormal="90" zoomScalePageLayoutView="0" workbookViewId="0" topLeftCell="A114">
      <selection activeCell="P130" sqref="P130"/>
    </sheetView>
  </sheetViews>
  <sheetFormatPr defaultColWidth="9.140625" defaultRowHeight="12.75"/>
  <cols>
    <col min="1" max="1" width="5.00390625" style="0" bestFit="1" customWidth="1"/>
    <col min="2" max="2" width="8.7109375" style="0" customWidth="1"/>
    <col min="3" max="3" width="2.28125" style="0" customWidth="1"/>
    <col min="4" max="4" width="5.57421875" style="0" customWidth="1"/>
    <col min="5" max="5" width="8.7109375" style="0" customWidth="1"/>
    <col min="6" max="6" width="2.28125" style="0" customWidth="1"/>
    <col min="7" max="7" width="5.140625" style="0" customWidth="1"/>
    <col min="8" max="8" width="7.7109375" style="4" customWidth="1"/>
    <col min="9" max="9" width="2.421875" style="0" customWidth="1"/>
    <col min="10" max="10" width="5.140625" style="0" customWidth="1"/>
    <col min="11" max="11" width="8.140625" style="0" customWidth="1"/>
    <col min="12" max="12" width="3.140625" style="0" customWidth="1"/>
    <col min="13" max="13" width="5.140625" style="0" customWidth="1"/>
    <col min="14" max="14" width="10.140625" style="32" customWidth="1"/>
  </cols>
  <sheetData>
    <row r="1" spans="1:15" ht="12.75">
      <c r="A1" s="171"/>
      <c r="B1" s="171"/>
      <c r="C1" s="171"/>
      <c r="D1" s="171"/>
      <c r="E1" s="171"/>
      <c r="F1" s="171"/>
      <c r="G1" s="171"/>
      <c r="H1" s="172"/>
      <c r="I1" s="171"/>
      <c r="J1" s="171"/>
      <c r="K1" s="171"/>
      <c r="L1" s="171"/>
      <c r="M1" s="171"/>
      <c r="N1" s="171"/>
      <c r="O1" s="129"/>
    </row>
    <row r="2" spans="1:15" ht="12.75">
      <c r="A2" s="249" t="s">
        <v>3</v>
      </c>
      <c r="B2" s="249"/>
      <c r="C2" s="221"/>
      <c r="D2" s="249" t="s">
        <v>6</v>
      </c>
      <c r="E2" s="249"/>
      <c r="F2" s="221"/>
      <c r="G2" s="249" t="s">
        <v>7</v>
      </c>
      <c r="H2" s="249"/>
      <c r="I2" s="221"/>
      <c r="J2" s="249" t="s">
        <v>8</v>
      </c>
      <c r="K2" s="249"/>
      <c r="L2" s="221"/>
      <c r="M2" s="249" t="s">
        <v>102</v>
      </c>
      <c r="N2" s="249"/>
      <c r="O2" s="129"/>
    </row>
    <row r="3" spans="1:15" ht="12.75">
      <c r="A3" s="222" t="s">
        <v>4</v>
      </c>
      <c r="B3" s="222" t="s">
        <v>5</v>
      </c>
      <c r="C3" s="221"/>
      <c r="D3" s="222" t="s">
        <v>4</v>
      </c>
      <c r="E3" s="222" t="s">
        <v>5</v>
      </c>
      <c r="F3" s="221"/>
      <c r="G3" s="222" t="s">
        <v>4</v>
      </c>
      <c r="H3" s="223" t="s">
        <v>5</v>
      </c>
      <c r="I3" s="221"/>
      <c r="J3" s="222" t="s">
        <v>4</v>
      </c>
      <c r="K3" s="222" t="s">
        <v>5</v>
      </c>
      <c r="L3" s="221"/>
      <c r="M3" s="222" t="s">
        <v>4</v>
      </c>
      <c r="N3" s="222" t="s">
        <v>5</v>
      </c>
      <c r="O3" s="129"/>
    </row>
    <row r="4" spans="1:15" ht="12.75">
      <c r="A4" s="224">
        <v>8</v>
      </c>
      <c r="B4" s="225">
        <v>0.005810185185185186</v>
      </c>
      <c r="C4" s="221"/>
      <c r="D4" s="224">
        <v>1</v>
      </c>
      <c r="E4" s="225">
        <v>0.00619212962962963</v>
      </c>
      <c r="F4" s="221"/>
      <c r="G4" s="224">
        <v>3</v>
      </c>
      <c r="H4" s="226">
        <v>0.014421296296296295</v>
      </c>
      <c r="I4" s="221"/>
      <c r="J4" s="224">
        <v>3</v>
      </c>
      <c r="K4" s="226">
        <v>0.014930555555555556</v>
      </c>
      <c r="L4" s="221"/>
      <c r="M4" s="224">
        <v>7</v>
      </c>
      <c r="N4" s="227">
        <v>0.023668981481481485</v>
      </c>
      <c r="O4" s="129"/>
    </row>
    <row r="5" spans="1:15" ht="12.75">
      <c r="A5" s="224">
        <v>1</v>
      </c>
      <c r="B5" s="225">
        <v>0.005833333333333334</v>
      </c>
      <c r="C5" s="221"/>
      <c r="D5" s="224">
        <v>6</v>
      </c>
      <c r="E5" s="225">
        <v>0.006319444444444444</v>
      </c>
      <c r="F5" s="221"/>
      <c r="G5" s="224">
        <v>2</v>
      </c>
      <c r="H5" s="226">
        <v>0.014456018518518519</v>
      </c>
      <c r="I5" s="221"/>
      <c r="J5" s="224">
        <v>2</v>
      </c>
      <c r="K5" s="226">
        <v>0.014988425925925926</v>
      </c>
      <c r="L5" s="221"/>
      <c r="M5" s="224">
        <v>3</v>
      </c>
      <c r="N5" s="227">
        <v>0.02367013888888889</v>
      </c>
      <c r="O5" s="129"/>
    </row>
    <row r="6" spans="1:15" ht="12.75">
      <c r="A6" s="221">
        <v>6</v>
      </c>
      <c r="B6" s="225">
        <v>0.005902777777777778</v>
      </c>
      <c r="C6" s="221"/>
      <c r="D6" s="221">
        <v>8</v>
      </c>
      <c r="E6" s="225">
        <v>0.0063425925925925915</v>
      </c>
      <c r="F6" s="221"/>
      <c r="G6" s="221">
        <v>7</v>
      </c>
      <c r="H6" s="226">
        <v>0.014513888888888889</v>
      </c>
      <c r="I6" s="221"/>
      <c r="J6" s="221">
        <v>7</v>
      </c>
      <c r="K6" s="226">
        <v>0.015057870370370369</v>
      </c>
      <c r="L6" s="221"/>
      <c r="M6" s="221">
        <v>1</v>
      </c>
      <c r="N6" s="227">
        <v>0.023673611111111114</v>
      </c>
      <c r="O6" s="129"/>
    </row>
    <row r="7" spans="1:15" ht="12.75">
      <c r="A7" s="221">
        <v>7</v>
      </c>
      <c r="B7" s="225">
        <v>0.006076388888888889</v>
      </c>
      <c r="C7" s="221"/>
      <c r="D7" s="221">
        <v>7</v>
      </c>
      <c r="E7" s="225">
        <v>0.006412037037037036</v>
      </c>
      <c r="F7" s="221"/>
      <c r="G7" s="221">
        <v>1</v>
      </c>
      <c r="H7" s="226">
        <v>0.014571759259259258</v>
      </c>
      <c r="I7" s="221"/>
      <c r="J7" s="221">
        <v>1</v>
      </c>
      <c r="K7" s="226">
        <v>0.015069444444444443</v>
      </c>
      <c r="L7" s="221"/>
      <c r="M7" s="221">
        <v>2</v>
      </c>
      <c r="N7" s="227">
        <v>0.02367939814814815</v>
      </c>
      <c r="O7" s="129"/>
    </row>
    <row r="8" spans="1:15" ht="12.75">
      <c r="A8" s="221">
        <v>2</v>
      </c>
      <c r="B8" s="225">
        <v>0.0061342592592592594</v>
      </c>
      <c r="C8" s="221"/>
      <c r="D8" s="221">
        <v>2</v>
      </c>
      <c r="E8" s="225">
        <v>0.006527777777777778</v>
      </c>
      <c r="F8" s="221"/>
      <c r="G8" s="221">
        <v>6</v>
      </c>
      <c r="H8" s="226">
        <v>0.014791666666666668</v>
      </c>
      <c r="I8" s="221"/>
      <c r="J8" s="221">
        <v>6</v>
      </c>
      <c r="K8" s="226">
        <v>0.01542824074074074</v>
      </c>
      <c r="L8" s="221"/>
      <c r="M8" s="221">
        <v>4</v>
      </c>
      <c r="N8" s="227">
        <v>0.024016203703703706</v>
      </c>
      <c r="O8" s="129"/>
    </row>
    <row r="9" spans="1:15" ht="12.75">
      <c r="A9" s="221">
        <v>13</v>
      </c>
      <c r="B9" s="225">
        <v>0.006145833333333333</v>
      </c>
      <c r="C9" s="221"/>
      <c r="D9" s="221">
        <v>3</v>
      </c>
      <c r="E9" s="225">
        <v>0.0065625</v>
      </c>
      <c r="F9" s="221"/>
      <c r="G9" s="221">
        <v>5</v>
      </c>
      <c r="H9" s="226">
        <v>0.014930555555555556</v>
      </c>
      <c r="I9" s="221"/>
      <c r="J9" s="221">
        <v>4</v>
      </c>
      <c r="K9" s="226">
        <v>0.015636574074074074</v>
      </c>
      <c r="L9" s="221"/>
      <c r="M9" s="221">
        <v>5</v>
      </c>
      <c r="N9" s="227">
        <v>0.024328703703703703</v>
      </c>
      <c r="O9" s="129"/>
    </row>
    <row r="10" spans="1:15" ht="12.75">
      <c r="A10" s="221">
        <v>4</v>
      </c>
      <c r="B10" s="225">
        <v>0.0061574074074074074</v>
      </c>
      <c r="C10" s="221"/>
      <c r="D10" s="221">
        <v>4</v>
      </c>
      <c r="E10" s="225">
        <v>0.006574074074074073</v>
      </c>
      <c r="F10" s="221"/>
      <c r="G10" s="221">
        <v>4</v>
      </c>
      <c r="H10" s="226">
        <v>0.014965277777777779</v>
      </c>
      <c r="I10" s="221"/>
      <c r="J10" s="221">
        <v>5</v>
      </c>
      <c r="K10" s="226">
        <v>0.015659722222222224</v>
      </c>
      <c r="L10" s="221"/>
      <c r="M10" s="221">
        <v>6</v>
      </c>
      <c r="N10" s="227">
        <v>0.02442129629629629</v>
      </c>
      <c r="O10" s="129"/>
    </row>
    <row r="11" spans="1:15" ht="12.75">
      <c r="A11" s="221">
        <v>3</v>
      </c>
      <c r="B11" s="228">
        <v>0.006180555555555556</v>
      </c>
      <c r="C11" s="221"/>
      <c r="D11" s="221">
        <v>5</v>
      </c>
      <c r="E11" s="225">
        <v>0.006689814814814814</v>
      </c>
      <c r="F11" s="221"/>
      <c r="G11" s="221">
        <v>9</v>
      </c>
      <c r="H11" s="226">
        <v>0.015243055555555557</v>
      </c>
      <c r="I11" s="221"/>
      <c r="J11" s="221">
        <v>9</v>
      </c>
      <c r="K11" s="226">
        <v>0.015972222222222224</v>
      </c>
      <c r="L11" s="221"/>
      <c r="M11" s="221">
        <v>9</v>
      </c>
      <c r="N11" s="227">
        <v>0.02488425925925926</v>
      </c>
      <c r="O11" s="129"/>
    </row>
    <row r="12" spans="1:15" ht="12.75">
      <c r="A12" s="221">
        <v>5</v>
      </c>
      <c r="B12" s="225">
        <v>0.006307870370370371</v>
      </c>
      <c r="C12" s="221"/>
      <c r="D12" s="221">
        <v>9</v>
      </c>
      <c r="E12" s="225">
        <v>0.006782407407407408</v>
      </c>
      <c r="F12" s="221"/>
      <c r="G12" s="221">
        <v>8</v>
      </c>
      <c r="H12" s="226">
        <v>0.015763888888888886</v>
      </c>
      <c r="I12" s="221"/>
      <c r="J12" s="221">
        <v>8</v>
      </c>
      <c r="K12" s="226">
        <v>0.016377314814814813</v>
      </c>
      <c r="L12" s="221"/>
      <c r="M12" s="221">
        <v>8</v>
      </c>
      <c r="N12" s="227">
        <v>0.025578703703703704</v>
      </c>
      <c r="O12" s="129"/>
    </row>
    <row r="13" spans="1:15" ht="12.75">
      <c r="A13" s="221">
        <v>9</v>
      </c>
      <c r="B13" s="225">
        <v>0.006377314814814815</v>
      </c>
      <c r="C13" s="221"/>
      <c r="D13" s="221">
        <v>13</v>
      </c>
      <c r="E13" s="225">
        <v>0.00693287037037037</v>
      </c>
      <c r="F13" s="221"/>
      <c r="G13" s="221">
        <v>18</v>
      </c>
      <c r="H13" s="226">
        <v>0.016458333333333332</v>
      </c>
      <c r="I13" s="221"/>
      <c r="J13" s="221">
        <v>33</v>
      </c>
      <c r="K13" s="226">
        <v>0.017372685185185185</v>
      </c>
      <c r="L13" s="221"/>
      <c r="M13" s="221">
        <v>13</v>
      </c>
      <c r="N13" s="227">
        <v>0.026759259259259257</v>
      </c>
      <c r="O13" s="129"/>
    </row>
    <row r="14" spans="1:15" ht="12.75">
      <c r="A14" s="221">
        <v>14</v>
      </c>
      <c r="B14" s="225">
        <v>0.006550925925925926</v>
      </c>
      <c r="C14" s="221"/>
      <c r="D14" s="221">
        <v>23</v>
      </c>
      <c r="E14" s="225">
        <v>0.007002314814814815</v>
      </c>
      <c r="F14" s="221"/>
      <c r="G14" s="221">
        <v>33</v>
      </c>
      <c r="H14" s="226">
        <v>0.016574074074074074</v>
      </c>
      <c r="I14" s="221"/>
      <c r="J14" s="221">
        <v>18</v>
      </c>
      <c r="K14" s="226">
        <v>0.01769675925925926</v>
      </c>
      <c r="L14" s="221"/>
      <c r="M14" s="221">
        <v>33</v>
      </c>
      <c r="N14" s="227">
        <v>0.027164351851851853</v>
      </c>
      <c r="O14" s="129"/>
    </row>
    <row r="15" spans="1:15" ht="12.75">
      <c r="A15" s="221">
        <v>17</v>
      </c>
      <c r="B15" s="225">
        <v>0.0065625</v>
      </c>
      <c r="C15" s="221"/>
      <c r="D15" s="221">
        <v>14</v>
      </c>
      <c r="E15" s="225">
        <v>0.007152777777777779</v>
      </c>
      <c r="F15" s="221"/>
      <c r="G15" s="221">
        <v>13</v>
      </c>
      <c r="H15" s="226">
        <v>0.01671296296296296</v>
      </c>
      <c r="I15" s="221"/>
      <c r="J15" s="221">
        <v>13</v>
      </c>
      <c r="K15" s="226">
        <v>0.01775462962962963</v>
      </c>
      <c r="L15" s="221"/>
      <c r="M15" s="221">
        <v>18</v>
      </c>
      <c r="N15" s="227">
        <v>0.027303240740740743</v>
      </c>
      <c r="O15" s="129"/>
    </row>
    <row r="16" spans="1:15" ht="12.75">
      <c r="A16" s="221">
        <v>23</v>
      </c>
      <c r="B16" s="225">
        <v>0.006597222222222222</v>
      </c>
      <c r="C16" s="221"/>
      <c r="D16" s="221">
        <v>18</v>
      </c>
      <c r="E16" s="225">
        <v>0.007337962962962963</v>
      </c>
      <c r="F16" s="221"/>
      <c r="G16" s="221">
        <v>17</v>
      </c>
      <c r="H16" s="226">
        <v>0.01685185185185185</v>
      </c>
      <c r="I16" s="221"/>
      <c r="J16" s="221">
        <v>17</v>
      </c>
      <c r="K16" s="226">
        <v>0.01798611111111111</v>
      </c>
      <c r="L16" s="221"/>
      <c r="M16" s="221">
        <v>23</v>
      </c>
      <c r="N16" s="227">
        <v>0.02766203703703704</v>
      </c>
      <c r="O16" s="129"/>
    </row>
    <row r="17" spans="1:15" ht="12.75">
      <c r="A17" s="221">
        <v>18</v>
      </c>
      <c r="B17" s="225">
        <v>0.006828703703703704</v>
      </c>
      <c r="C17" s="221"/>
      <c r="D17" s="221">
        <v>20</v>
      </c>
      <c r="E17" s="225">
        <v>0.00738425925925926</v>
      </c>
      <c r="F17" s="221"/>
      <c r="G17" s="221">
        <v>19</v>
      </c>
      <c r="H17" s="226">
        <v>0.01726851851851852</v>
      </c>
      <c r="I17" s="221"/>
      <c r="J17" s="221">
        <v>23</v>
      </c>
      <c r="K17" s="226">
        <v>0.018379629629629628</v>
      </c>
      <c r="L17" s="221"/>
      <c r="M17" s="221">
        <v>45</v>
      </c>
      <c r="N17" s="227">
        <v>0.028055555555555556</v>
      </c>
      <c r="O17" s="129"/>
    </row>
    <row r="18" spans="1:15" ht="12.75">
      <c r="A18" s="221">
        <v>20</v>
      </c>
      <c r="B18" s="225">
        <v>0.006840277777777778</v>
      </c>
      <c r="C18" s="221"/>
      <c r="D18" s="221">
        <v>17</v>
      </c>
      <c r="E18" s="225">
        <v>0.007418981481481481</v>
      </c>
      <c r="F18" s="221"/>
      <c r="G18" s="221">
        <v>14</v>
      </c>
      <c r="H18" s="223">
        <v>0.017361111111111112</v>
      </c>
      <c r="I18" s="221"/>
      <c r="J18" s="221">
        <v>19</v>
      </c>
      <c r="K18" s="223">
        <v>0.018425925925925925</v>
      </c>
      <c r="L18" s="221"/>
      <c r="M18" s="221">
        <v>17</v>
      </c>
      <c r="N18" s="227">
        <v>0.028067129629629626</v>
      </c>
      <c r="O18" s="129"/>
    </row>
    <row r="19" spans="1:15" ht="12.75">
      <c r="A19" s="221">
        <v>21</v>
      </c>
      <c r="B19" s="225">
        <v>0.006840277777777778</v>
      </c>
      <c r="C19" s="221"/>
      <c r="D19" s="221">
        <v>19</v>
      </c>
      <c r="E19" s="225">
        <v>0.007465277777777778</v>
      </c>
      <c r="F19" s="221"/>
      <c r="G19" s="221">
        <v>23</v>
      </c>
      <c r="H19" s="223">
        <v>0.017546296296296296</v>
      </c>
      <c r="I19" s="221"/>
      <c r="J19" s="221">
        <v>14</v>
      </c>
      <c r="K19" s="223">
        <v>0.018483796296296297</v>
      </c>
      <c r="L19" s="221"/>
      <c r="M19" s="221">
        <v>14</v>
      </c>
      <c r="N19" s="227">
        <v>0.028576388888888887</v>
      </c>
      <c r="O19" s="129"/>
    </row>
    <row r="20" spans="1:15" ht="12.75">
      <c r="A20" s="221">
        <v>19</v>
      </c>
      <c r="B20" s="225">
        <v>0.006990740740740741</v>
      </c>
      <c r="C20" s="221"/>
      <c r="D20" s="221">
        <v>21</v>
      </c>
      <c r="E20" s="225">
        <v>0.007476851851851853</v>
      </c>
      <c r="F20" s="221"/>
      <c r="G20" s="221">
        <v>26</v>
      </c>
      <c r="H20" s="226">
        <v>0.017800925925925925</v>
      </c>
      <c r="I20" s="221"/>
      <c r="J20" s="221">
        <v>26</v>
      </c>
      <c r="K20" s="226">
        <v>0.01857638888888889</v>
      </c>
      <c r="L20" s="221"/>
      <c r="M20" s="221">
        <v>25</v>
      </c>
      <c r="N20" s="227">
        <v>0.02957175925925926</v>
      </c>
      <c r="O20" s="129"/>
    </row>
    <row r="21" spans="1:15" s="91" customFormat="1" ht="12.75">
      <c r="A21" s="221">
        <v>33</v>
      </c>
      <c r="B21" s="225">
        <v>0.007025462962962963</v>
      </c>
      <c r="C21" s="221"/>
      <c r="D21" s="221">
        <v>54</v>
      </c>
      <c r="E21" s="225">
        <v>0.00755787037037037</v>
      </c>
      <c r="F21" s="221"/>
      <c r="G21" s="221">
        <v>25</v>
      </c>
      <c r="H21" s="226">
        <v>0.017824074074074076</v>
      </c>
      <c r="I21" s="221"/>
      <c r="J21" s="221">
        <v>45</v>
      </c>
      <c r="K21" s="226">
        <v>0.018634259259259257</v>
      </c>
      <c r="L21" s="221"/>
      <c r="M21" s="221">
        <v>65</v>
      </c>
      <c r="N21" s="227">
        <v>0.029687500000000002</v>
      </c>
      <c r="O21" s="132"/>
    </row>
    <row r="22" spans="1:15" ht="12.75">
      <c r="A22" s="221">
        <v>54</v>
      </c>
      <c r="B22" s="225">
        <v>0.007106481481481481</v>
      </c>
      <c r="C22" s="221"/>
      <c r="D22" s="221">
        <v>33</v>
      </c>
      <c r="E22" s="225">
        <v>0.007754629629629629</v>
      </c>
      <c r="F22" s="221"/>
      <c r="G22" s="221">
        <v>29</v>
      </c>
      <c r="H22" s="226">
        <v>0.017824074074074076</v>
      </c>
      <c r="I22" s="221"/>
      <c r="J22" s="221">
        <v>29</v>
      </c>
      <c r="K22" s="225">
        <v>0.018726851851851852</v>
      </c>
      <c r="L22" s="221"/>
      <c r="M22" s="221">
        <v>19</v>
      </c>
      <c r="N22" s="227">
        <v>0.0297337962962963</v>
      </c>
      <c r="O22" s="129"/>
    </row>
    <row r="23" spans="1:15" ht="12.75">
      <c r="A23" s="221">
        <v>15</v>
      </c>
      <c r="B23" s="225">
        <v>0.00755787037037037</v>
      </c>
      <c r="C23" s="221"/>
      <c r="D23" s="221">
        <v>15</v>
      </c>
      <c r="E23" s="225">
        <v>0.008206018518518519</v>
      </c>
      <c r="F23" s="221"/>
      <c r="G23" s="221">
        <v>45</v>
      </c>
      <c r="H23" s="226">
        <v>0.017962962962962962</v>
      </c>
      <c r="I23" s="221"/>
      <c r="J23" s="221">
        <v>25</v>
      </c>
      <c r="K23" s="225">
        <v>0.018935185185185183</v>
      </c>
      <c r="L23" s="221"/>
      <c r="M23" s="221">
        <v>47</v>
      </c>
      <c r="N23" s="227">
        <v>0.029756944444444447</v>
      </c>
      <c r="O23" s="129"/>
    </row>
    <row r="24" spans="1:15" ht="12.75">
      <c r="A24" s="221">
        <v>27</v>
      </c>
      <c r="B24" s="225">
        <v>0.007627314814814815</v>
      </c>
      <c r="C24" s="221"/>
      <c r="D24" s="221">
        <v>27</v>
      </c>
      <c r="E24" s="225">
        <v>0.008310185185185186</v>
      </c>
      <c r="F24" s="221"/>
      <c r="G24" s="221">
        <v>10</v>
      </c>
      <c r="H24" s="226">
        <v>0.01832175925925926</v>
      </c>
      <c r="I24" s="221"/>
      <c r="J24" s="221">
        <v>15</v>
      </c>
      <c r="K24" s="225">
        <v>0.019085648148148147</v>
      </c>
      <c r="L24" s="221"/>
      <c r="M24" s="221">
        <v>29</v>
      </c>
      <c r="N24" s="227">
        <v>0.02980324074074074</v>
      </c>
      <c r="O24" s="129"/>
    </row>
    <row r="25" spans="1:15" ht="12.75">
      <c r="A25" s="221">
        <v>25</v>
      </c>
      <c r="B25" s="225">
        <v>0.00769675925925926</v>
      </c>
      <c r="C25" s="221"/>
      <c r="D25" s="221">
        <v>25</v>
      </c>
      <c r="E25" s="225">
        <v>0.00837962962962963</v>
      </c>
      <c r="F25" s="221"/>
      <c r="G25" s="221">
        <v>15</v>
      </c>
      <c r="H25" s="226">
        <v>0.01835648148148148</v>
      </c>
      <c r="I25" s="221"/>
      <c r="J25" s="221">
        <v>10</v>
      </c>
      <c r="K25" s="225">
        <v>0.019178240740740742</v>
      </c>
      <c r="L25" s="221"/>
      <c r="M25" s="221">
        <v>15</v>
      </c>
      <c r="N25" s="227">
        <v>0.029826388888888892</v>
      </c>
      <c r="O25" s="129"/>
    </row>
    <row r="26" spans="1:15" ht="12.75">
      <c r="A26" s="221">
        <v>26</v>
      </c>
      <c r="B26" s="225">
        <v>0.007754629629629629</v>
      </c>
      <c r="C26" s="221"/>
      <c r="D26" s="221">
        <v>26</v>
      </c>
      <c r="E26" s="225">
        <v>0.008391203703703705</v>
      </c>
      <c r="F26" s="221"/>
      <c r="G26" s="221">
        <v>20</v>
      </c>
      <c r="H26" s="226">
        <v>0.018368055555555554</v>
      </c>
      <c r="I26" s="221"/>
      <c r="J26" s="221">
        <v>16</v>
      </c>
      <c r="K26" s="225">
        <v>0.019363425925925926</v>
      </c>
      <c r="L26" s="221"/>
      <c r="M26" s="221">
        <v>26</v>
      </c>
      <c r="N26" s="227">
        <v>0.029930555555555557</v>
      </c>
      <c r="O26" s="129"/>
    </row>
    <row r="27" spans="1:15" ht="12.75">
      <c r="A27" s="221">
        <v>10</v>
      </c>
      <c r="B27" s="225">
        <v>0.007835648148148149</v>
      </c>
      <c r="C27" s="221"/>
      <c r="D27" s="221">
        <v>10</v>
      </c>
      <c r="E27" s="225">
        <v>0.008402777777777778</v>
      </c>
      <c r="F27" s="221"/>
      <c r="G27" s="221">
        <v>54</v>
      </c>
      <c r="H27" s="226">
        <v>0.01840277777777778</v>
      </c>
      <c r="I27" s="221"/>
      <c r="J27" s="221">
        <v>20</v>
      </c>
      <c r="K27" s="225">
        <v>0.019560185185185184</v>
      </c>
      <c r="L27" s="221"/>
      <c r="M27" s="221">
        <v>10</v>
      </c>
      <c r="N27" s="227">
        <v>0.029965277777777775</v>
      </c>
      <c r="O27" s="129"/>
    </row>
    <row r="28" spans="1:15" ht="12.75">
      <c r="A28" s="221">
        <v>65</v>
      </c>
      <c r="B28" s="225">
        <v>0.007870370370370371</v>
      </c>
      <c r="C28" s="221"/>
      <c r="D28" s="221">
        <v>35</v>
      </c>
      <c r="E28" s="225">
        <v>0.00849537037037037</v>
      </c>
      <c r="F28" s="221"/>
      <c r="G28" s="221">
        <v>65</v>
      </c>
      <c r="H28" s="226">
        <v>0.01869212962962963</v>
      </c>
      <c r="I28" s="221"/>
      <c r="J28" s="221">
        <v>65</v>
      </c>
      <c r="K28" s="225">
        <v>0.019664351851851853</v>
      </c>
      <c r="L28" s="221"/>
      <c r="M28" s="221">
        <v>54</v>
      </c>
      <c r="N28" s="227">
        <v>0.030208333333333334</v>
      </c>
      <c r="O28" s="129"/>
    </row>
    <row r="29" spans="1:15" ht="12.75">
      <c r="A29" s="221">
        <v>35</v>
      </c>
      <c r="B29" s="225">
        <v>0.007893518518518518</v>
      </c>
      <c r="C29" s="221"/>
      <c r="D29" s="221">
        <v>65</v>
      </c>
      <c r="E29" s="225">
        <v>0.008506944444444444</v>
      </c>
      <c r="F29" s="221"/>
      <c r="G29" s="221">
        <v>16</v>
      </c>
      <c r="H29" s="226">
        <v>0.018784722222222223</v>
      </c>
      <c r="I29" s="221"/>
      <c r="J29" s="221">
        <v>40</v>
      </c>
      <c r="K29" s="225">
        <v>0.019675925925925927</v>
      </c>
      <c r="L29" s="221"/>
      <c r="M29" s="221">
        <v>20</v>
      </c>
      <c r="N29" s="227">
        <v>0.030428240740740742</v>
      </c>
      <c r="O29" s="129"/>
    </row>
    <row r="30" spans="1:15" ht="12.75">
      <c r="A30" s="221">
        <v>66</v>
      </c>
      <c r="B30" s="225">
        <v>0.007974537037037037</v>
      </c>
      <c r="C30" s="221"/>
      <c r="D30" s="221">
        <v>40</v>
      </c>
      <c r="E30" s="225">
        <v>0.008518518518518519</v>
      </c>
      <c r="F30" s="221"/>
      <c r="G30" s="221">
        <v>21</v>
      </c>
      <c r="H30" s="226">
        <v>0.01884259259259259</v>
      </c>
      <c r="I30" s="221"/>
      <c r="J30" s="221">
        <v>54</v>
      </c>
      <c r="K30" s="225">
        <v>0.0196875</v>
      </c>
      <c r="L30" s="221"/>
      <c r="M30" s="221">
        <v>52</v>
      </c>
      <c r="N30" s="227">
        <v>0.030671296296296294</v>
      </c>
      <c r="O30" s="129"/>
    </row>
    <row r="31" spans="1:15" ht="12.75">
      <c r="A31" s="221">
        <v>39</v>
      </c>
      <c r="B31" s="225">
        <v>0.007986111111111112</v>
      </c>
      <c r="C31" s="221"/>
      <c r="D31" s="221">
        <v>66</v>
      </c>
      <c r="E31" s="225">
        <v>0.008530092592592593</v>
      </c>
      <c r="F31" s="221"/>
      <c r="G31" s="221">
        <v>55</v>
      </c>
      <c r="H31" s="226">
        <v>0.01888888888888889</v>
      </c>
      <c r="I31" s="221"/>
      <c r="J31" s="221">
        <v>55</v>
      </c>
      <c r="K31" s="225">
        <v>0.0196875</v>
      </c>
      <c r="L31" s="221"/>
      <c r="M31" s="221">
        <v>55</v>
      </c>
      <c r="N31" s="227">
        <v>0.03074074074074074</v>
      </c>
      <c r="O31" s="129"/>
    </row>
    <row r="32" spans="1:15" ht="12.75">
      <c r="A32" s="221">
        <v>45</v>
      </c>
      <c r="B32" s="225">
        <v>0.00806712962962963</v>
      </c>
      <c r="C32" s="221"/>
      <c r="D32" s="221">
        <v>31</v>
      </c>
      <c r="E32" s="225">
        <v>0.008541666666666668</v>
      </c>
      <c r="F32" s="221"/>
      <c r="G32" s="221">
        <v>28</v>
      </c>
      <c r="H32" s="226">
        <v>0.018912037037037036</v>
      </c>
      <c r="I32" s="221"/>
      <c r="J32" s="221">
        <v>47</v>
      </c>
      <c r="K32" s="225">
        <v>0.019699074074074074</v>
      </c>
      <c r="L32" s="221"/>
      <c r="M32" s="221">
        <v>28</v>
      </c>
      <c r="N32" s="227">
        <v>0.030763888888888886</v>
      </c>
      <c r="O32" s="129"/>
    </row>
    <row r="33" spans="1:15" ht="12.75">
      <c r="A33" s="221">
        <v>40</v>
      </c>
      <c r="B33" s="225">
        <v>0.008263888888888888</v>
      </c>
      <c r="C33" s="221"/>
      <c r="D33" s="221">
        <v>44</v>
      </c>
      <c r="E33" s="225">
        <v>0.008842592592592591</v>
      </c>
      <c r="F33" s="221"/>
      <c r="G33" s="221">
        <v>27</v>
      </c>
      <c r="H33" s="226">
        <v>0.018935185185185183</v>
      </c>
      <c r="I33" s="221"/>
      <c r="J33" s="221">
        <v>21</v>
      </c>
      <c r="K33" s="225">
        <v>0.01989583333333333</v>
      </c>
      <c r="L33" s="221"/>
      <c r="M33" s="221">
        <v>16</v>
      </c>
      <c r="N33" s="227">
        <v>0.03113425925925926</v>
      </c>
      <c r="O33" s="129"/>
    </row>
    <row r="34" spans="1:15" ht="12.75">
      <c r="A34" s="221">
        <v>34</v>
      </c>
      <c r="B34" s="225">
        <v>0.008275462962962962</v>
      </c>
      <c r="C34" s="221"/>
      <c r="D34" s="221">
        <v>39</v>
      </c>
      <c r="E34" s="225">
        <v>0.008912037037037038</v>
      </c>
      <c r="F34" s="221"/>
      <c r="G34" s="221">
        <v>40</v>
      </c>
      <c r="H34" s="226">
        <v>0.01894675925925926</v>
      </c>
      <c r="I34" s="221"/>
      <c r="J34" s="221">
        <v>28</v>
      </c>
      <c r="K34" s="225">
        <v>0.02005787037037037</v>
      </c>
      <c r="L34" s="221"/>
      <c r="M34" s="221">
        <v>21</v>
      </c>
      <c r="N34" s="227">
        <v>0.03119212962962963</v>
      </c>
      <c r="O34" s="129"/>
    </row>
    <row r="35" spans="1:15" ht="12.75">
      <c r="A35" s="221">
        <v>32</v>
      </c>
      <c r="B35" s="225">
        <v>0.008287037037037037</v>
      </c>
      <c r="C35" s="221"/>
      <c r="D35" s="221">
        <v>28</v>
      </c>
      <c r="E35" s="225">
        <v>0.008958333333333334</v>
      </c>
      <c r="F35" s="221"/>
      <c r="G35" s="221">
        <v>35</v>
      </c>
      <c r="H35" s="226">
        <v>0.01894675925925926</v>
      </c>
      <c r="I35" s="221"/>
      <c r="J35" s="221">
        <v>34</v>
      </c>
      <c r="K35" s="225">
        <v>0.020162037037037037</v>
      </c>
      <c r="L35" s="221"/>
      <c r="M35" s="221">
        <v>11</v>
      </c>
      <c r="N35" s="227">
        <v>0.03159722222222222</v>
      </c>
      <c r="O35" s="129"/>
    </row>
    <row r="36" spans="1:15" ht="12.75">
      <c r="A36" s="221">
        <v>31</v>
      </c>
      <c r="B36" s="225">
        <v>0.00829861111111111</v>
      </c>
      <c r="C36" s="221"/>
      <c r="D36" s="221">
        <v>32</v>
      </c>
      <c r="E36" s="225">
        <v>0.008969907407407407</v>
      </c>
      <c r="F36" s="221"/>
      <c r="G36" s="221">
        <v>52</v>
      </c>
      <c r="H36" s="226">
        <v>0.01909722222222222</v>
      </c>
      <c r="I36" s="221"/>
      <c r="J36" s="221">
        <v>52</v>
      </c>
      <c r="K36" s="226">
        <v>0.02028935185185185</v>
      </c>
      <c r="L36" s="221"/>
      <c r="M36" s="221">
        <v>56</v>
      </c>
      <c r="N36" s="227">
        <v>0.03167824074074074</v>
      </c>
      <c r="O36" s="129"/>
    </row>
    <row r="37" spans="1:15" ht="12.75">
      <c r="A37" s="221">
        <v>11</v>
      </c>
      <c r="B37" s="225">
        <v>0.008310185185185186</v>
      </c>
      <c r="C37" s="221"/>
      <c r="D37" s="221">
        <v>55</v>
      </c>
      <c r="E37" s="225">
        <v>0.008981481481481481</v>
      </c>
      <c r="F37" s="221"/>
      <c r="G37" s="221">
        <v>11</v>
      </c>
      <c r="H37" s="226">
        <v>0.019131944444444444</v>
      </c>
      <c r="I37" s="221"/>
      <c r="J37" s="221">
        <v>27</v>
      </c>
      <c r="K37" s="226">
        <v>0.02037037037037037</v>
      </c>
      <c r="L37" s="221"/>
      <c r="M37" s="221"/>
      <c r="N37" s="227"/>
      <c r="O37" s="129"/>
    </row>
    <row r="38" spans="1:15" ht="12.75">
      <c r="A38" s="221">
        <v>28</v>
      </c>
      <c r="B38" s="225">
        <v>0.00832175925925926</v>
      </c>
      <c r="C38" s="221"/>
      <c r="D38" s="221">
        <v>47</v>
      </c>
      <c r="E38" s="225">
        <v>0.008993055555555554</v>
      </c>
      <c r="F38" s="221"/>
      <c r="G38" s="221">
        <v>47</v>
      </c>
      <c r="H38" s="226">
        <v>0.01916666666666667</v>
      </c>
      <c r="I38" s="221"/>
      <c r="J38" s="221">
        <v>35</v>
      </c>
      <c r="K38" s="226">
        <v>0.02048611111111111</v>
      </c>
      <c r="L38" s="221"/>
      <c r="M38" s="221">
        <v>35</v>
      </c>
      <c r="N38" s="227">
        <v>0.03200231481481482</v>
      </c>
      <c r="O38" s="129"/>
    </row>
    <row r="39" spans="1:15" ht="12.75">
      <c r="A39" s="221">
        <v>24</v>
      </c>
      <c r="B39" s="225">
        <v>0.008333333333333333</v>
      </c>
      <c r="C39" s="221"/>
      <c r="D39" s="221">
        <v>24</v>
      </c>
      <c r="E39" s="225" t="s">
        <v>217</v>
      </c>
      <c r="F39" s="221"/>
      <c r="G39" s="221">
        <v>24</v>
      </c>
      <c r="H39" s="225" t="s">
        <v>217</v>
      </c>
      <c r="I39" s="221"/>
      <c r="J39" s="221">
        <v>24</v>
      </c>
      <c r="K39" s="225" t="s">
        <v>217</v>
      </c>
      <c r="L39" s="221"/>
      <c r="M39" s="221">
        <v>24</v>
      </c>
      <c r="N39" s="227" t="s">
        <v>217</v>
      </c>
      <c r="O39" s="129"/>
    </row>
    <row r="40" spans="1:15" s="91" customFormat="1" ht="12.75">
      <c r="A40" s="221">
        <v>44</v>
      </c>
      <c r="B40" s="225">
        <v>0.008368055555555556</v>
      </c>
      <c r="C40" s="221"/>
      <c r="D40" s="221">
        <v>34</v>
      </c>
      <c r="E40" s="225">
        <v>0.008993055555555554</v>
      </c>
      <c r="F40" s="221"/>
      <c r="G40" s="221">
        <v>34</v>
      </c>
      <c r="H40" s="226">
        <v>0.01916666666666667</v>
      </c>
      <c r="I40" s="221"/>
      <c r="J40" s="221">
        <v>44</v>
      </c>
      <c r="K40" s="226">
        <v>0.020763888888888887</v>
      </c>
      <c r="L40" s="221"/>
      <c r="M40" s="221">
        <v>31</v>
      </c>
      <c r="N40" s="227">
        <v>0.03252314814814815</v>
      </c>
      <c r="O40" s="132"/>
    </row>
    <row r="41" spans="1:15" ht="12.75">
      <c r="A41" s="221">
        <v>47</v>
      </c>
      <c r="B41" s="225">
        <v>0.00849537037037037</v>
      </c>
      <c r="C41" s="221"/>
      <c r="D41" s="221">
        <v>45</v>
      </c>
      <c r="E41" s="225">
        <v>0.009085648148148148</v>
      </c>
      <c r="F41" s="221"/>
      <c r="G41" s="221">
        <v>66</v>
      </c>
      <c r="H41" s="226">
        <v>0.019560185185185184</v>
      </c>
      <c r="I41" s="221"/>
      <c r="J41" s="221">
        <v>11</v>
      </c>
      <c r="K41" s="226">
        <v>0.020844907407407406</v>
      </c>
      <c r="L41" s="221"/>
      <c r="M41" s="221">
        <v>50</v>
      </c>
      <c r="N41" s="227">
        <v>0.032581018518518516</v>
      </c>
      <c r="O41" s="129"/>
    </row>
    <row r="42" spans="1:15" ht="12.75">
      <c r="A42" s="221">
        <v>55</v>
      </c>
      <c r="B42" s="225">
        <v>0.008518518518518519</v>
      </c>
      <c r="C42" s="221"/>
      <c r="D42" s="221">
        <v>16</v>
      </c>
      <c r="E42" s="225">
        <v>0.00925925925925926</v>
      </c>
      <c r="F42" s="221"/>
      <c r="G42" s="221">
        <v>39</v>
      </c>
      <c r="H42" s="226">
        <v>0.019837962962962963</v>
      </c>
      <c r="I42" s="221"/>
      <c r="J42" s="221">
        <v>66</v>
      </c>
      <c r="K42" s="226">
        <v>0.02090277777777778</v>
      </c>
      <c r="L42" s="221"/>
      <c r="M42" s="221">
        <v>27</v>
      </c>
      <c r="N42" s="227">
        <v>0.03263888888888889</v>
      </c>
      <c r="O42" s="129"/>
    </row>
    <row r="43" spans="1:15" ht="12.75">
      <c r="A43" s="221">
        <v>29</v>
      </c>
      <c r="B43" s="225">
        <v>0.008576388888888889</v>
      </c>
      <c r="C43" s="221"/>
      <c r="D43" s="221">
        <v>29</v>
      </c>
      <c r="E43" s="225">
        <v>0.009282407407407408</v>
      </c>
      <c r="F43" s="221"/>
      <c r="G43" s="221">
        <v>31</v>
      </c>
      <c r="H43" s="226">
        <v>0.01989583333333333</v>
      </c>
      <c r="I43" s="221"/>
      <c r="J43" s="221">
        <v>31</v>
      </c>
      <c r="K43" s="226">
        <v>0.02096064814814815</v>
      </c>
      <c r="L43" s="221"/>
      <c r="M43" s="221">
        <v>39</v>
      </c>
      <c r="N43" s="227">
        <v>0.03270833333333333</v>
      </c>
      <c r="O43" s="129"/>
    </row>
    <row r="44" spans="1:15" ht="12.75">
      <c r="A44" s="221">
        <v>16</v>
      </c>
      <c r="B44" s="225">
        <v>0.008611111111111111</v>
      </c>
      <c r="C44" s="221"/>
      <c r="D44" s="221">
        <v>11</v>
      </c>
      <c r="E44" s="225">
        <v>0.009293981481481481</v>
      </c>
      <c r="F44" s="221"/>
      <c r="G44" s="221">
        <v>36</v>
      </c>
      <c r="H44" s="226">
        <v>0.02</v>
      </c>
      <c r="I44" s="221"/>
      <c r="J44" s="221">
        <v>56</v>
      </c>
      <c r="K44" s="226">
        <v>0.02111111111111111</v>
      </c>
      <c r="L44" s="221"/>
      <c r="M44" s="221">
        <v>66</v>
      </c>
      <c r="N44" s="227">
        <v>0.032719907407407406</v>
      </c>
      <c r="O44" s="129"/>
    </row>
    <row r="45" spans="1:15" ht="12.75">
      <c r="A45" s="221">
        <v>12</v>
      </c>
      <c r="B45" s="225">
        <v>0.008692129629629631</v>
      </c>
      <c r="C45" s="221"/>
      <c r="D45" s="221">
        <v>36</v>
      </c>
      <c r="E45" s="225">
        <v>0.009398148148148149</v>
      </c>
      <c r="F45" s="221"/>
      <c r="G45" s="221">
        <v>56</v>
      </c>
      <c r="H45" s="226">
        <v>0.02008101851851852</v>
      </c>
      <c r="I45" s="221"/>
      <c r="J45" s="221">
        <v>39</v>
      </c>
      <c r="K45" s="226">
        <v>0.021354166666666664</v>
      </c>
      <c r="L45" s="221"/>
      <c r="M45" s="221">
        <v>62</v>
      </c>
      <c r="N45" s="227">
        <v>0.03292824074074074</v>
      </c>
      <c r="O45" s="129"/>
    </row>
    <row r="46" spans="1:15" ht="12.75">
      <c r="A46" s="221">
        <v>36</v>
      </c>
      <c r="B46" s="225">
        <v>0.008703703703703703</v>
      </c>
      <c r="C46" s="221"/>
      <c r="D46" s="221">
        <v>12</v>
      </c>
      <c r="E46" s="225">
        <v>0.009432870370370371</v>
      </c>
      <c r="F46" s="221"/>
      <c r="G46" s="221">
        <v>44</v>
      </c>
      <c r="H46" s="226">
        <v>0.020150462962962964</v>
      </c>
      <c r="I46" s="221"/>
      <c r="J46" s="221">
        <v>36</v>
      </c>
      <c r="K46" s="226">
        <v>0.02144675925925926</v>
      </c>
      <c r="L46" s="221"/>
      <c r="M46" s="221">
        <v>36</v>
      </c>
      <c r="N46" s="227">
        <v>0.0332175925925926</v>
      </c>
      <c r="O46" s="129"/>
    </row>
    <row r="47" spans="1:15" ht="12.75">
      <c r="A47" s="221">
        <v>43</v>
      </c>
      <c r="B47" s="225">
        <v>0.008715277777777778</v>
      </c>
      <c r="C47" s="221"/>
      <c r="D47" s="221">
        <v>43</v>
      </c>
      <c r="E47" s="225">
        <v>0.009583333333333334</v>
      </c>
      <c r="F47" s="221"/>
      <c r="G47" s="221">
        <v>32</v>
      </c>
      <c r="H47" s="226">
        <v>0.02028935185185185</v>
      </c>
      <c r="I47" s="221"/>
      <c r="J47" s="221">
        <v>32</v>
      </c>
      <c r="K47" s="226">
        <v>0.021516203703703704</v>
      </c>
      <c r="L47" s="221"/>
      <c r="M47" s="221">
        <v>37</v>
      </c>
      <c r="N47" s="227">
        <v>0.03362268518518518</v>
      </c>
      <c r="O47" s="129"/>
    </row>
    <row r="48" spans="1:15" ht="12.75">
      <c r="A48" s="221">
        <v>41</v>
      </c>
      <c r="B48" s="225">
        <v>0.008773148148148148</v>
      </c>
      <c r="C48" s="221"/>
      <c r="D48" s="221">
        <v>56</v>
      </c>
      <c r="E48" s="225">
        <v>0.009594907407407408</v>
      </c>
      <c r="F48" s="221"/>
      <c r="G48" s="221">
        <v>37</v>
      </c>
      <c r="H48" s="226">
        <v>0.02082175925925926</v>
      </c>
      <c r="I48" s="221"/>
      <c r="J48" s="221">
        <v>37</v>
      </c>
      <c r="K48" s="226">
        <v>0.02181712962962963</v>
      </c>
      <c r="L48" s="221"/>
      <c r="M48" s="221">
        <v>57</v>
      </c>
      <c r="N48" s="227">
        <v>0.03365740740740741</v>
      </c>
      <c r="O48" s="129"/>
    </row>
    <row r="49" spans="1:15" ht="12.75">
      <c r="A49" s="221">
        <v>52</v>
      </c>
      <c r="B49" s="225">
        <v>0.008796296296296297</v>
      </c>
      <c r="C49" s="221"/>
      <c r="D49" s="221">
        <v>41</v>
      </c>
      <c r="E49" s="225">
        <v>0.009606481481481481</v>
      </c>
      <c r="F49" s="221"/>
      <c r="G49" s="221">
        <v>49</v>
      </c>
      <c r="H49" s="226">
        <v>0.02107638888888889</v>
      </c>
      <c r="I49" s="221"/>
      <c r="J49" s="221">
        <v>49</v>
      </c>
      <c r="K49" s="226">
        <v>0.02200231481481482</v>
      </c>
      <c r="L49" s="221"/>
      <c r="M49" s="221">
        <v>49</v>
      </c>
      <c r="N49" s="227">
        <v>0.033680555555555554</v>
      </c>
      <c r="O49" s="129"/>
    </row>
    <row r="50" spans="1:15" ht="12.75">
      <c r="A50" s="221">
        <v>56</v>
      </c>
      <c r="B50" s="225">
        <v>0.008969907407407407</v>
      </c>
      <c r="C50" s="221"/>
      <c r="D50" s="221">
        <v>52</v>
      </c>
      <c r="E50" s="225">
        <v>0.009664351851851851</v>
      </c>
      <c r="F50" s="221"/>
      <c r="G50" s="221">
        <v>50</v>
      </c>
      <c r="H50" s="226">
        <v>0.02111111111111111</v>
      </c>
      <c r="I50" s="221"/>
      <c r="J50" s="221">
        <v>50</v>
      </c>
      <c r="K50" s="226">
        <v>0.022164351851851852</v>
      </c>
      <c r="L50" s="221"/>
      <c r="M50" s="221">
        <v>40</v>
      </c>
      <c r="N50" s="227">
        <v>0.03418981481481482</v>
      </c>
      <c r="O50" s="129"/>
    </row>
    <row r="51" spans="1:15" ht="12.75">
      <c r="A51" s="221">
        <v>37</v>
      </c>
      <c r="B51" s="225">
        <v>0.009189814814814814</v>
      </c>
      <c r="C51" s="221"/>
      <c r="D51" s="221">
        <v>37</v>
      </c>
      <c r="E51" s="225">
        <v>0.009814814814814814</v>
      </c>
      <c r="F51" s="221"/>
      <c r="G51" s="221">
        <v>62</v>
      </c>
      <c r="H51" s="226">
        <v>0.021226851851851854</v>
      </c>
      <c r="I51" s="221"/>
      <c r="J51" s="221">
        <v>62</v>
      </c>
      <c r="K51" s="226">
        <v>0.02245370370370371</v>
      </c>
      <c r="L51" s="221"/>
      <c r="M51" s="221">
        <v>34</v>
      </c>
      <c r="N51" s="227">
        <v>0.034201388888888885</v>
      </c>
      <c r="O51" s="129"/>
    </row>
    <row r="52" spans="1:15" ht="12.75">
      <c r="A52" s="221">
        <v>62</v>
      </c>
      <c r="B52" s="225">
        <v>0.009432870370370371</v>
      </c>
      <c r="C52" s="221"/>
      <c r="D52" s="221">
        <v>62</v>
      </c>
      <c r="E52" s="225">
        <v>0.009907407407407408</v>
      </c>
      <c r="F52" s="221"/>
      <c r="G52" s="221">
        <v>30</v>
      </c>
      <c r="H52" s="226">
        <v>0.021678240740740738</v>
      </c>
      <c r="I52" s="221"/>
      <c r="J52" s="221">
        <v>57</v>
      </c>
      <c r="K52" s="226">
        <v>0.02259259259259259</v>
      </c>
      <c r="L52" s="221"/>
      <c r="M52" s="221">
        <v>32</v>
      </c>
      <c r="N52" s="227">
        <v>0.034212962962962966</v>
      </c>
      <c r="O52" s="129"/>
    </row>
    <row r="53" spans="1:15" ht="12.75">
      <c r="A53" s="221">
        <v>50</v>
      </c>
      <c r="B53" s="225">
        <v>0.00949074074074074</v>
      </c>
      <c r="C53" s="221"/>
      <c r="D53" s="221">
        <v>42</v>
      </c>
      <c r="E53" s="225">
        <v>0.010231481481481482</v>
      </c>
      <c r="F53" s="221"/>
      <c r="G53" s="221">
        <v>57</v>
      </c>
      <c r="H53" s="226">
        <v>0.02172453703703704</v>
      </c>
      <c r="I53" s="221"/>
      <c r="J53" s="221">
        <v>12</v>
      </c>
      <c r="K53" s="226">
        <v>0.02298611111111111</v>
      </c>
      <c r="L53" s="221"/>
      <c r="M53" s="221">
        <v>44</v>
      </c>
      <c r="N53" s="227">
        <v>0.034826388888888886</v>
      </c>
      <c r="O53" s="129"/>
    </row>
    <row r="54" spans="1:15" ht="12.75">
      <c r="A54" s="221">
        <v>30</v>
      </c>
      <c r="B54" s="225">
        <v>0.009652777777777777</v>
      </c>
      <c r="C54" s="221"/>
      <c r="D54" s="221">
        <v>50</v>
      </c>
      <c r="E54" s="225">
        <v>0.010243055555555556</v>
      </c>
      <c r="F54" s="221"/>
      <c r="G54" s="221">
        <v>12</v>
      </c>
      <c r="H54" s="226">
        <v>0.021840277777777778</v>
      </c>
      <c r="I54" s="221"/>
      <c r="J54" s="221">
        <v>63</v>
      </c>
      <c r="K54" s="226">
        <v>0.023124999999999996</v>
      </c>
      <c r="L54" s="221"/>
      <c r="M54" s="221">
        <v>30</v>
      </c>
      <c r="N54" s="227">
        <v>0.03491898148148148</v>
      </c>
      <c r="O54" s="129"/>
    </row>
    <row r="55" spans="1:15" ht="12.75">
      <c r="A55" s="221">
        <v>42</v>
      </c>
      <c r="B55" s="225">
        <v>0.009699074074074074</v>
      </c>
      <c r="C55" s="221"/>
      <c r="D55" s="221">
        <v>30</v>
      </c>
      <c r="E55" s="225">
        <v>0.010335648148148148</v>
      </c>
      <c r="F55" s="221"/>
      <c r="G55" s="221">
        <v>43</v>
      </c>
      <c r="H55" s="226">
        <v>0.021875000000000002</v>
      </c>
      <c r="I55" s="221"/>
      <c r="J55" s="221">
        <v>30</v>
      </c>
      <c r="K55" s="226">
        <v>0.023287037037037037</v>
      </c>
      <c r="L55" s="221"/>
      <c r="M55" s="221">
        <v>63</v>
      </c>
      <c r="N55" s="227">
        <v>0.0350462962962963</v>
      </c>
      <c r="O55" s="129"/>
    </row>
    <row r="56" spans="1:15" ht="12.75">
      <c r="A56" s="221">
        <v>49</v>
      </c>
      <c r="B56" s="225">
        <v>0.009780092592592592</v>
      </c>
      <c r="C56" s="221"/>
      <c r="D56" s="221">
        <v>49</v>
      </c>
      <c r="E56" s="225">
        <v>0.01050925925925926</v>
      </c>
      <c r="F56" s="221"/>
      <c r="G56" s="221">
        <v>53</v>
      </c>
      <c r="H56" s="226">
        <v>0.02193287037037037</v>
      </c>
      <c r="I56" s="221"/>
      <c r="J56" s="221">
        <v>53</v>
      </c>
      <c r="K56" s="226">
        <v>0.023344907407407408</v>
      </c>
      <c r="L56" s="221"/>
      <c r="M56" s="221">
        <v>67</v>
      </c>
      <c r="N56" s="227">
        <v>0.035208333333333335</v>
      </c>
      <c r="O56" s="129"/>
    </row>
    <row r="57" spans="1:15" ht="12.75">
      <c r="A57" s="221">
        <v>67</v>
      </c>
      <c r="B57" s="225">
        <v>0.00982638888888889</v>
      </c>
      <c r="C57" s="221"/>
      <c r="D57" s="221">
        <v>67</v>
      </c>
      <c r="E57" s="225">
        <v>0.010520833333333333</v>
      </c>
      <c r="F57" s="221"/>
      <c r="G57" s="221">
        <v>67</v>
      </c>
      <c r="H57" s="226">
        <v>0.021979166666666664</v>
      </c>
      <c r="I57" s="221"/>
      <c r="J57" s="221">
        <v>43</v>
      </c>
      <c r="K57" s="226">
        <v>0.02337962962962963</v>
      </c>
      <c r="L57" s="221"/>
      <c r="M57" s="221">
        <v>53</v>
      </c>
      <c r="N57" s="227">
        <v>0.03648148148148148</v>
      </c>
      <c r="O57" s="129"/>
    </row>
    <row r="58" spans="1:15" ht="12.75">
      <c r="A58" s="221">
        <v>53</v>
      </c>
      <c r="B58" s="225">
        <v>0.009988425925925927</v>
      </c>
      <c r="C58" s="221"/>
      <c r="D58" s="221">
        <v>55</v>
      </c>
      <c r="E58" s="225">
        <v>0.010578703703703703</v>
      </c>
      <c r="F58" s="221"/>
      <c r="G58" s="221">
        <v>41</v>
      </c>
      <c r="H58" s="226">
        <v>0.022164351851851852</v>
      </c>
      <c r="I58" s="221"/>
      <c r="J58" s="221">
        <v>67</v>
      </c>
      <c r="K58" s="226">
        <v>0.02342592592592593</v>
      </c>
      <c r="L58" s="221"/>
      <c r="M58" s="221">
        <v>43</v>
      </c>
      <c r="N58" s="227">
        <v>0.036724537037037035</v>
      </c>
      <c r="O58" s="129"/>
    </row>
    <row r="59" spans="1:15" ht="12.75">
      <c r="A59" s="221">
        <v>57</v>
      </c>
      <c r="B59" s="225">
        <v>0.010138888888888888</v>
      </c>
      <c r="C59" s="221"/>
      <c r="D59" s="221">
        <v>57</v>
      </c>
      <c r="E59" s="225">
        <v>0.010590277777777777</v>
      </c>
      <c r="F59" s="221"/>
      <c r="G59" s="221">
        <v>42</v>
      </c>
      <c r="H59" s="226">
        <v>0.022164351851851852</v>
      </c>
      <c r="I59" s="221"/>
      <c r="J59" s="221">
        <v>42</v>
      </c>
      <c r="K59" s="226">
        <v>0.023807870370370368</v>
      </c>
      <c r="L59" s="221"/>
      <c r="M59" s="221">
        <v>41</v>
      </c>
      <c r="N59" s="227">
        <v>0.03704861111111111</v>
      </c>
      <c r="O59" s="129"/>
    </row>
    <row r="60" spans="1:15" ht="12.75">
      <c r="A60" s="221">
        <v>61</v>
      </c>
      <c r="B60" s="225">
        <v>0.010150462962962964</v>
      </c>
      <c r="C60" s="221"/>
      <c r="D60" s="221">
        <v>63</v>
      </c>
      <c r="E60" s="225">
        <v>0.010902777777777777</v>
      </c>
      <c r="F60" s="221"/>
      <c r="G60" s="221">
        <v>63</v>
      </c>
      <c r="H60" s="226">
        <v>0.02221064814814815</v>
      </c>
      <c r="I60" s="221"/>
      <c r="J60" s="221">
        <v>41</v>
      </c>
      <c r="K60" s="226">
        <v>0.023819444444444445</v>
      </c>
      <c r="L60" s="221"/>
      <c r="M60" s="221">
        <v>61</v>
      </c>
      <c r="N60" s="227">
        <v>0.039143518518518515</v>
      </c>
      <c r="O60" s="129"/>
    </row>
    <row r="61" spans="1:15" ht="12.75">
      <c r="A61" s="221">
        <v>51</v>
      </c>
      <c r="B61" s="225">
        <v>0.010335648148148148</v>
      </c>
      <c r="C61" s="221"/>
      <c r="D61" s="221">
        <v>51</v>
      </c>
      <c r="E61" s="225">
        <v>0.01119212962962963</v>
      </c>
      <c r="F61" s="221"/>
      <c r="G61" s="221">
        <v>61</v>
      </c>
      <c r="H61" s="226">
        <v>0.02310185185185185</v>
      </c>
      <c r="I61" s="221"/>
      <c r="J61" s="221">
        <v>61</v>
      </c>
      <c r="K61" s="226">
        <v>0.024166666666666666</v>
      </c>
      <c r="L61" s="221"/>
      <c r="M61" s="221">
        <v>51</v>
      </c>
      <c r="N61" s="227">
        <v>0.04024305555555556</v>
      </c>
      <c r="O61" s="129"/>
    </row>
    <row r="62" spans="1:14" ht="12.75">
      <c r="A62" s="221">
        <v>63</v>
      </c>
      <c r="B62" s="225">
        <v>0.010497685185185186</v>
      </c>
      <c r="C62" s="221"/>
      <c r="D62" s="221">
        <v>53</v>
      </c>
      <c r="E62" s="225">
        <v>0.011226851851851854</v>
      </c>
      <c r="F62" s="221"/>
      <c r="G62" s="221">
        <v>51</v>
      </c>
      <c r="H62" s="226">
        <v>0.02407407407407407</v>
      </c>
      <c r="I62" s="221"/>
      <c r="J62" s="221">
        <v>51</v>
      </c>
      <c r="K62" s="226">
        <v>0.025439814814814814</v>
      </c>
      <c r="L62" s="221"/>
      <c r="M62" s="221">
        <v>12</v>
      </c>
      <c r="N62" s="229">
        <v>0.04344907407407408</v>
      </c>
    </row>
    <row r="63" spans="1:14" ht="12.75">
      <c r="A63" s="221"/>
      <c r="B63" s="225"/>
      <c r="C63" s="221"/>
      <c r="D63" s="221">
        <v>61</v>
      </c>
      <c r="E63" s="225">
        <v>0.010937500000000001</v>
      </c>
      <c r="F63" s="221"/>
      <c r="G63" s="221"/>
      <c r="H63" s="226"/>
      <c r="I63" s="221"/>
      <c r="J63" s="221"/>
      <c r="K63" s="226"/>
      <c r="L63" s="221"/>
      <c r="M63" s="221">
        <v>42</v>
      </c>
      <c r="N63" s="226">
        <v>0.049340277777777775</v>
      </c>
    </row>
    <row r="64" spans="1:14" ht="12.75">
      <c r="A64" s="221">
        <v>60</v>
      </c>
      <c r="B64" s="225" t="s">
        <v>218</v>
      </c>
      <c r="C64" s="221"/>
      <c r="D64" s="221">
        <v>60</v>
      </c>
      <c r="E64" s="225" t="s">
        <v>218</v>
      </c>
      <c r="F64" s="221"/>
      <c r="G64" s="221">
        <v>60</v>
      </c>
      <c r="H64" s="225" t="s">
        <v>218</v>
      </c>
      <c r="I64" s="221"/>
      <c r="J64" s="221">
        <v>60</v>
      </c>
      <c r="K64" s="225" t="s">
        <v>218</v>
      </c>
      <c r="L64" s="221"/>
      <c r="M64" s="221">
        <v>60</v>
      </c>
      <c r="N64" s="225" t="s">
        <v>218</v>
      </c>
    </row>
    <row r="65" spans="1:14" ht="12.75">
      <c r="A65" s="221">
        <v>105</v>
      </c>
      <c r="B65" s="225">
        <v>0.00650462962962963</v>
      </c>
      <c r="C65" s="221"/>
      <c r="D65" s="221">
        <v>107</v>
      </c>
      <c r="E65" s="225">
        <v>0.006967592592592592</v>
      </c>
      <c r="F65" s="221"/>
      <c r="G65" s="221">
        <v>107</v>
      </c>
      <c r="H65" s="226">
        <v>0.01644675925925926</v>
      </c>
      <c r="I65" s="221"/>
      <c r="J65" s="221">
        <v>105</v>
      </c>
      <c r="K65" s="226">
        <v>0.017488425925925925</v>
      </c>
      <c r="L65" s="221"/>
      <c r="M65" s="221">
        <v>107</v>
      </c>
      <c r="N65" s="226">
        <v>0.02576388888888889</v>
      </c>
    </row>
    <row r="66" spans="1:14" ht="12.75">
      <c r="A66" s="221">
        <v>107</v>
      </c>
      <c r="B66" s="225">
        <v>0.006516203703703704</v>
      </c>
      <c r="C66" s="221"/>
      <c r="D66" s="221">
        <v>105</v>
      </c>
      <c r="E66" s="225">
        <v>0.006979166666666667</v>
      </c>
      <c r="F66" s="221"/>
      <c r="G66" s="221">
        <v>105</v>
      </c>
      <c r="H66" s="226">
        <v>0.016493055555555556</v>
      </c>
      <c r="I66" s="221"/>
      <c r="J66" s="221">
        <v>150</v>
      </c>
      <c r="K66" s="226">
        <v>0.018055555555555557</v>
      </c>
      <c r="L66" s="221"/>
      <c r="M66" s="221">
        <v>148</v>
      </c>
      <c r="N66" s="226">
        <v>0.02642361111111111</v>
      </c>
    </row>
    <row r="67" spans="1:14" ht="12.75">
      <c r="A67" s="221">
        <v>126</v>
      </c>
      <c r="B67" s="225">
        <v>0.00673611111111111</v>
      </c>
      <c r="C67" s="221"/>
      <c r="D67" s="221">
        <v>126</v>
      </c>
      <c r="E67" s="225">
        <v>0.007141203703703704</v>
      </c>
      <c r="F67" s="221"/>
      <c r="G67" s="221">
        <v>150</v>
      </c>
      <c r="H67" s="226">
        <v>0.017372685185185185</v>
      </c>
      <c r="I67" s="221"/>
      <c r="J67" s="221">
        <v>107</v>
      </c>
      <c r="K67" s="226">
        <v>0.01832175925925926</v>
      </c>
      <c r="L67" s="221"/>
      <c r="M67" s="221">
        <v>137</v>
      </c>
      <c r="N67" s="226">
        <v>0.02667824074074074</v>
      </c>
    </row>
    <row r="68" spans="1:14" ht="12.75">
      <c r="A68" s="221">
        <v>104</v>
      </c>
      <c r="B68" s="225">
        <v>0.006793981481481482</v>
      </c>
      <c r="C68" s="221"/>
      <c r="D68" s="221">
        <v>104</v>
      </c>
      <c r="E68" s="225">
        <v>0.007245370370370371</v>
      </c>
      <c r="F68" s="221"/>
      <c r="G68" s="221">
        <v>148</v>
      </c>
      <c r="H68" s="226">
        <v>0.01758101851851852</v>
      </c>
      <c r="I68" s="221"/>
      <c r="J68" s="221">
        <v>149</v>
      </c>
      <c r="K68" s="226">
        <v>0.018379629629629628</v>
      </c>
      <c r="L68" s="221"/>
      <c r="M68" s="221">
        <v>105</v>
      </c>
      <c r="N68" s="226">
        <v>0.02684027777777778</v>
      </c>
    </row>
    <row r="69" spans="1:14" ht="12.75">
      <c r="A69" s="221">
        <v>137</v>
      </c>
      <c r="B69" s="225">
        <v>0.007013888888888889</v>
      </c>
      <c r="C69" s="221"/>
      <c r="D69" s="221">
        <v>137</v>
      </c>
      <c r="E69" s="225">
        <v>0.007349537037037037</v>
      </c>
      <c r="F69" s="221"/>
      <c r="G69" s="221">
        <v>137</v>
      </c>
      <c r="H69" s="226">
        <v>0.017627314814814814</v>
      </c>
      <c r="I69" s="221"/>
      <c r="J69" s="221">
        <v>137</v>
      </c>
      <c r="K69" s="226">
        <v>0.01869212962962963</v>
      </c>
      <c r="L69" s="221"/>
      <c r="M69" s="221">
        <v>121</v>
      </c>
      <c r="N69" s="226">
        <v>0.027210648148148147</v>
      </c>
    </row>
    <row r="70" spans="1:14" ht="12.75">
      <c r="A70" s="221">
        <v>110</v>
      </c>
      <c r="B70" s="225">
        <v>0.007071759259259259</v>
      </c>
      <c r="C70" s="221"/>
      <c r="D70" s="221">
        <v>110</v>
      </c>
      <c r="E70" s="225">
        <v>0.007465277777777778</v>
      </c>
      <c r="F70" s="221"/>
      <c r="G70" s="221">
        <v>149</v>
      </c>
      <c r="H70" s="226">
        <v>0.01765046296296296</v>
      </c>
      <c r="I70" s="221"/>
      <c r="J70" s="221">
        <v>148</v>
      </c>
      <c r="K70" s="226">
        <v>0.018865740740740742</v>
      </c>
      <c r="L70" s="221"/>
      <c r="M70" s="221">
        <v>108</v>
      </c>
      <c r="N70" s="226">
        <v>0.027314814814814816</v>
      </c>
    </row>
    <row r="71" spans="1:14" ht="12.75">
      <c r="A71" s="221">
        <v>109</v>
      </c>
      <c r="B71" s="225">
        <v>0.007083333333333333</v>
      </c>
      <c r="C71" s="221"/>
      <c r="D71" s="221">
        <v>109</v>
      </c>
      <c r="E71" s="225">
        <v>0.00755787037037037</v>
      </c>
      <c r="F71" s="221"/>
      <c r="G71" s="221">
        <v>104</v>
      </c>
      <c r="H71" s="226">
        <v>0.017708333333333333</v>
      </c>
      <c r="I71" s="221"/>
      <c r="J71" s="221">
        <v>104</v>
      </c>
      <c r="K71" s="226">
        <v>0.018900462962962963</v>
      </c>
      <c r="L71" s="221"/>
      <c r="M71" s="221">
        <v>150</v>
      </c>
      <c r="N71" s="226">
        <v>0.027511574074074074</v>
      </c>
    </row>
    <row r="72" spans="1:14" ht="12.75">
      <c r="A72" s="221">
        <v>150</v>
      </c>
      <c r="B72" s="225">
        <v>0.007129629629629631</v>
      </c>
      <c r="C72" s="221"/>
      <c r="D72" s="221">
        <v>135</v>
      </c>
      <c r="E72" s="225">
        <v>0.007719907407407408</v>
      </c>
      <c r="F72" s="221"/>
      <c r="G72" s="221" t="s">
        <v>47</v>
      </c>
      <c r="H72" s="226" t="s">
        <v>47</v>
      </c>
      <c r="I72" s="221"/>
      <c r="J72" s="221">
        <v>108</v>
      </c>
      <c r="K72" s="226">
        <v>0.019282407407407408</v>
      </c>
      <c r="L72" s="221"/>
      <c r="M72" s="221">
        <v>147</v>
      </c>
      <c r="N72" s="226">
        <v>0.0278125</v>
      </c>
    </row>
    <row r="73" spans="1:14" ht="12.75">
      <c r="A73" s="221">
        <v>108</v>
      </c>
      <c r="B73" s="225">
        <v>0.007129629629629631</v>
      </c>
      <c r="C73" s="221"/>
      <c r="D73" s="221">
        <v>150</v>
      </c>
      <c r="E73" s="225">
        <v>0.0077314814814814815</v>
      </c>
      <c r="F73" s="221"/>
      <c r="G73" s="221">
        <v>109</v>
      </c>
      <c r="H73" s="226">
        <v>0.017766203703703704</v>
      </c>
      <c r="I73" s="221"/>
      <c r="J73" s="221">
        <v>106</v>
      </c>
      <c r="K73" s="226">
        <v>0.019398148148148147</v>
      </c>
      <c r="L73" s="221"/>
      <c r="M73" s="221">
        <v>109</v>
      </c>
      <c r="N73" s="226">
        <v>0.027893518518518515</v>
      </c>
    </row>
    <row r="74" spans="1:14" ht="12.75">
      <c r="A74" s="221">
        <v>149</v>
      </c>
      <c r="B74" s="225">
        <v>0.007141203703703704</v>
      </c>
      <c r="C74" s="221"/>
      <c r="D74" s="221">
        <v>108</v>
      </c>
      <c r="E74" s="225">
        <v>0.007743055555555556</v>
      </c>
      <c r="F74" s="221"/>
      <c r="G74" s="221">
        <v>126</v>
      </c>
      <c r="H74" s="226">
        <v>0.017974537037037035</v>
      </c>
      <c r="I74" s="221"/>
      <c r="J74" s="221">
        <v>126</v>
      </c>
      <c r="K74" s="226">
        <v>0.019444444444444445</v>
      </c>
      <c r="L74" s="221"/>
      <c r="M74" s="221">
        <v>104</v>
      </c>
      <c r="N74" s="226">
        <v>0.028125</v>
      </c>
    </row>
    <row r="75" spans="1:14" ht="12.75">
      <c r="A75" s="221">
        <v>135</v>
      </c>
      <c r="B75" s="225">
        <v>0.007152777777777779</v>
      </c>
      <c r="C75" s="221"/>
      <c r="D75" s="221">
        <v>122</v>
      </c>
      <c r="E75" s="225">
        <v>0.007754629629629629</v>
      </c>
      <c r="F75" s="221"/>
      <c r="G75" s="221">
        <v>108</v>
      </c>
      <c r="H75" s="226">
        <v>0.01798611111111111</v>
      </c>
      <c r="I75" s="221"/>
      <c r="J75" s="221">
        <v>122</v>
      </c>
      <c r="K75" s="226">
        <v>0.01945601851851852</v>
      </c>
      <c r="L75" s="221"/>
      <c r="M75" s="221">
        <v>115</v>
      </c>
      <c r="N75" s="226">
        <v>0.028414351851851847</v>
      </c>
    </row>
    <row r="76" spans="1:14" ht="12.75">
      <c r="A76" s="221">
        <v>122</v>
      </c>
      <c r="B76" s="225">
        <v>0.0071643518518518514</v>
      </c>
      <c r="C76" s="221"/>
      <c r="D76" s="221">
        <v>148</v>
      </c>
      <c r="E76" s="225">
        <v>0.007766203703703703</v>
      </c>
      <c r="F76" s="221"/>
      <c r="G76" s="221">
        <v>106</v>
      </c>
      <c r="H76" s="226">
        <v>0.01806712962962963</v>
      </c>
      <c r="I76" s="221"/>
      <c r="J76" s="221">
        <v>115</v>
      </c>
      <c r="K76" s="226">
        <v>0.019467592592592595</v>
      </c>
      <c r="L76" s="221"/>
      <c r="M76" s="221">
        <v>126</v>
      </c>
      <c r="N76" s="226">
        <v>0.02854166666666667</v>
      </c>
    </row>
    <row r="77" spans="1:14" ht="12.75">
      <c r="A77" s="221">
        <v>148</v>
      </c>
      <c r="B77" s="225">
        <v>0.007291666666666666</v>
      </c>
      <c r="C77" s="221"/>
      <c r="D77" s="221">
        <v>106</v>
      </c>
      <c r="E77" s="225">
        <v>0.007777777777777777</v>
      </c>
      <c r="F77" s="221"/>
      <c r="G77" s="221">
        <v>127</v>
      </c>
      <c r="H77" s="226">
        <v>0.018078703703703704</v>
      </c>
      <c r="I77" s="221"/>
      <c r="J77" s="221">
        <v>127</v>
      </c>
      <c r="K77" s="226">
        <v>0.01965277777777778</v>
      </c>
      <c r="L77" s="221"/>
      <c r="M77" s="221">
        <v>122</v>
      </c>
      <c r="N77" s="226">
        <v>0.02890046296296296</v>
      </c>
    </row>
    <row r="78" spans="1:14" ht="12.75">
      <c r="A78" s="221">
        <v>106</v>
      </c>
      <c r="B78" s="225">
        <v>0.007314814814814815</v>
      </c>
      <c r="C78" s="221"/>
      <c r="D78" s="221">
        <v>149</v>
      </c>
      <c r="E78" s="225">
        <v>0.007789351851851852</v>
      </c>
      <c r="F78" s="221"/>
      <c r="G78" s="221">
        <v>143</v>
      </c>
      <c r="H78" s="226">
        <v>0.018194444444444444</v>
      </c>
      <c r="I78" s="221"/>
      <c r="J78" s="221">
        <v>112</v>
      </c>
      <c r="K78" s="226">
        <v>0.020023148148148148</v>
      </c>
      <c r="L78" s="221"/>
      <c r="M78" s="221">
        <v>149</v>
      </c>
      <c r="N78" s="226">
        <v>0.028993055555555553</v>
      </c>
    </row>
    <row r="79" spans="1:14" ht="12.75">
      <c r="A79" s="221">
        <v>127</v>
      </c>
      <c r="B79" s="225">
        <v>0.007372685185185186</v>
      </c>
      <c r="C79" s="221"/>
      <c r="D79" s="221">
        <v>127</v>
      </c>
      <c r="E79" s="225">
        <v>0.0078009259259259256</v>
      </c>
      <c r="F79" s="221"/>
      <c r="G79" s="221">
        <v>122</v>
      </c>
      <c r="H79" s="226">
        <v>0.01851851851851852</v>
      </c>
      <c r="I79" s="221"/>
      <c r="J79" s="221">
        <v>110</v>
      </c>
      <c r="K79" s="226">
        <v>0.02025462962962963</v>
      </c>
      <c r="L79" s="221"/>
      <c r="M79" s="221">
        <v>114</v>
      </c>
      <c r="N79" s="226">
        <v>0.030034722222222223</v>
      </c>
    </row>
    <row r="80" spans="1:14" ht="12.75">
      <c r="A80" s="221">
        <v>115</v>
      </c>
      <c r="B80" s="225">
        <v>0.007430555555555555</v>
      </c>
      <c r="C80" s="221"/>
      <c r="D80" s="221">
        <v>115</v>
      </c>
      <c r="E80" s="225">
        <v>0.007847222222222222</v>
      </c>
      <c r="F80" s="221"/>
      <c r="G80" s="221">
        <v>115</v>
      </c>
      <c r="H80" s="226">
        <v>0.018599537037037036</v>
      </c>
      <c r="I80" s="221"/>
      <c r="J80" s="221">
        <v>129</v>
      </c>
      <c r="K80" s="226">
        <v>0.020266203703703703</v>
      </c>
      <c r="L80" s="221"/>
      <c r="M80" s="221">
        <v>127</v>
      </c>
      <c r="N80" s="226">
        <v>0.030138888888888885</v>
      </c>
    </row>
    <row r="81" spans="1:14" ht="12.75">
      <c r="A81" s="221">
        <v>158</v>
      </c>
      <c r="B81" s="225">
        <v>0.007592592592592593</v>
      </c>
      <c r="C81" s="221"/>
      <c r="D81" s="221">
        <v>112</v>
      </c>
      <c r="E81" s="225">
        <v>0.008206018518518519</v>
      </c>
      <c r="F81" s="221"/>
      <c r="G81" s="221">
        <v>112</v>
      </c>
      <c r="H81" s="226">
        <v>0.019016203703703705</v>
      </c>
      <c r="I81" s="221"/>
      <c r="J81" s="221">
        <v>135</v>
      </c>
      <c r="K81" s="226">
        <v>0.020462962962962964</v>
      </c>
      <c r="L81" s="221"/>
      <c r="M81" s="221">
        <v>120</v>
      </c>
      <c r="N81" s="226">
        <v>0.03053240740740741</v>
      </c>
    </row>
    <row r="82" spans="1:14" ht="12.75">
      <c r="A82" s="221">
        <v>130</v>
      </c>
      <c r="B82" s="225">
        <v>0.007789351851851852</v>
      </c>
      <c r="C82" s="221"/>
      <c r="D82" s="221">
        <v>129</v>
      </c>
      <c r="E82" s="225">
        <v>0.008310185185185186</v>
      </c>
      <c r="F82" s="221"/>
      <c r="G82" s="221">
        <v>135</v>
      </c>
      <c r="H82" s="226">
        <v>0.01923611111111111</v>
      </c>
      <c r="I82" s="221"/>
      <c r="J82" s="221">
        <v>143</v>
      </c>
      <c r="K82" s="226">
        <v>0.020474537037037038</v>
      </c>
      <c r="L82" s="221"/>
      <c r="M82" s="221">
        <v>139</v>
      </c>
      <c r="N82" s="226">
        <v>0.030821759259259257</v>
      </c>
    </row>
    <row r="83" spans="1:14" ht="12.75">
      <c r="A83" s="221">
        <v>112</v>
      </c>
      <c r="B83" s="225">
        <v>0.0078009259259259256</v>
      </c>
      <c r="C83" s="221"/>
      <c r="D83" s="221">
        <v>123</v>
      </c>
      <c r="E83" s="225">
        <v>0.008333333333333333</v>
      </c>
      <c r="F83" s="221"/>
      <c r="G83" s="221">
        <v>129</v>
      </c>
      <c r="H83" s="226">
        <v>0.019247685185185184</v>
      </c>
      <c r="I83" s="221"/>
      <c r="J83" s="221">
        <v>101</v>
      </c>
      <c r="K83" s="226">
        <v>0.02079861111111111</v>
      </c>
      <c r="L83" s="221"/>
      <c r="M83" s="221">
        <v>101</v>
      </c>
      <c r="N83" s="226">
        <v>0.030879629629629632</v>
      </c>
    </row>
    <row r="84" spans="1:14" ht="12.75">
      <c r="A84" s="221">
        <v>134</v>
      </c>
      <c r="B84" s="225">
        <v>0.007893518518518518</v>
      </c>
      <c r="C84" s="221"/>
      <c r="D84" s="221">
        <v>158</v>
      </c>
      <c r="E84" s="225">
        <v>0.008368055555555556</v>
      </c>
      <c r="F84" s="221"/>
      <c r="G84" s="221">
        <v>110</v>
      </c>
      <c r="H84" s="226">
        <v>0.01934027777777778</v>
      </c>
      <c r="I84" s="221"/>
      <c r="J84" s="221">
        <v>131</v>
      </c>
      <c r="K84" s="226">
        <v>0.021041666666666667</v>
      </c>
      <c r="L84" s="221"/>
      <c r="M84" s="221">
        <v>110</v>
      </c>
      <c r="N84" s="226">
        <v>0.031053240740740742</v>
      </c>
    </row>
    <row r="85" spans="1:14" ht="12.75">
      <c r="A85" s="221">
        <v>123</v>
      </c>
      <c r="B85" s="225">
        <v>0.007905092592592592</v>
      </c>
      <c r="C85" s="221"/>
      <c r="D85" s="221">
        <v>134</v>
      </c>
      <c r="E85" s="225">
        <v>0.008402777777777778</v>
      </c>
      <c r="F85" s="221"/>
      <c r="G85" s="221">
        <v>101</v>
      </c>
      <c r="H85" s="226">
        <v>0.019398148148148147</v>
      </c>
      <c r="I85" s="221"/>
      <c r="J85" s="221">
        <v>114</v>
      </c>
      <c r="K85" s="226">
        <v>0.02111111111111111</v>
      </c>
      <c r="L85" s="221"/>
      <c r="M85" s="221">
        <v>102</v>
      </c>
      <c r="N85" s="226">
        <v>0.031122685185185187</v>
      </c>
    </row>
    <row r="86" spans="1:14" ht="12.75">
      <c r="A86" s="221">
        <v>129</v>
      </c>
      <c r="B86" s="225">
        <v>0.007916666666666667</v>
      </c>
      <c r="C86" s="221"/>
      <c r="D86" s="221">
        <v>131</v>
      </c>
      <c r="E86" s="225">
        <v>0.008425925925925925</v>
      </c>
      <c r="F86" s="221"/>
      <c r="G86" s="221">
        <v>131</v>
      </c>
      <c r="H86" s="226">
        <v>0.01962962962962963</v>
      </c>
      <c r="I86" s="221"/>
      <c r="J86" s="221">
        <v>120</v>
      </c>
      <c r="K86" s="226">
        <v>0.022395833333333334</v>
      </c>
      <c r="L86" s="221"/>
      <c r="M86" s="221">
        <v>159</v>
      </c>
      <c r="N86" s="226">
        <v>0.031226851851851853</v>
      </c>
    </row>
    <row r="87" spans="1:14" ht="12.75">
      <c r="A87" s="221">
        <v>142</v>
      </c>
      <c r="B87" s="225">
        <v>0.007916666666666667</v>
      </c>
      <c r="C87" s="221"/>
      <c r="D87" s="221">
        <v>102</v>
      </c>
      <c r="E87" s="225">
        <v>0.008472222222222221</v>
      </c>
      <c r="F87" s="221"/>
      <c r="G87" s="221">
        <v>120</v>
      </c>
      <c r="H87" s="226">
        <v>0.019872685185185184</v>
      </c>
      <c r="I87" s="221"/>
      <c r="J87" s="221">
        <v>121</v>
      </c>
      <c r="K87" s="226">
        <v>0.022708333333333334</v>
      </c>
      <c r="L87" s="221"/>
      <c r="M87" s="221">
        <v>131</v>
      </c>
      <c r="N87" s="226">
        <v>0.03199074074074074</v>
      </c>
    </row>
    <row r="88" spans="1:14" ht="12.75">
      <c r="A88" s="221">
        <v>131</v>
      </c>
      <c r="B88" s="225">
        <v>0.007951388888888888</v>
      </c>
      <c r="C88" s="221"/>
      <c r="D88" s="221">
        <v>147</v>
      </c>
      <c r="E88" s="225">
        <v>0.00849537037037037</v>
      </c>
      <c r="F88" s="221"/>
      <c r="G88" s="221">
        <v>114</v>
      </c>
      <c r="H88" s="226">
        <v>0.02003472222222222</v>
      </c>
      <c r="I88" s="221"/>
      <c r="J88" s="221">
        <v>147</v>
      </c>
      <c r="K88" s="226">
        <v>0.02280092592592593</v>
      </c>
      <c r="L88" s="221"/>
      <c r="M88" s="221">
        <v>135</v>
      </c>
      <c r="N88" s="226">
        <v>0.03230324074074074</v>
      </c>
    </row>
    <row r="89" spans="1:14" ht="12.75">
      <c r="A89" s="221">
        <v>147</v>
      </c>
      <c r="B89" s="225">
        <v>0.007986111111111112</v>
      </c>
      <c r="C89" s="221"/>
      <c r="D89" s="221">
        <v>142</v>
      </c>
      <c r="E89" s="225">
        <v>0.008518518518518519</v>
      </c>
      <c r="F89" s="221"/>
      <c r="G89" s="221">
        <v>121</v>
      </c>
      <c r="H89" s="226">
        <v>0.020578703703703703</v>
      </c>
      <c r="I89" s="221"/>
      <c r="J89" s="221">
        <v>134</v>
      </c>
      <c r="K89" s="226">
        <v>0.023020833333333334</v>
      </c>
      <c r="L89" s="221"/>
      <c r="M89" s="221">
        <v>106</v>
      </c>
      <c r="N89" s="226">
        <v>0.03234953703703704</v>
      </c>
    </row>
    <row r="90" spans="1:14" ht="12.75">
      <c r="A90" s="221">
        <v>102</v>
      </c>
      <c r="B90" s="225">
        <v>0.008043981481481482</v>
      </c>
      <c r="C90" s="221"/>
      <c r="D90" s="221">
        <v>130</v>
      </c>
      <c r="E90" s="225">
        <v>0.008553240740740741</v>
      </c>
      <c r="F90" s="221"/>
      <c r="G90" s="221">
        <v>130</v>
      </c>
      <c r="H90" s="226">
        <v>0.020729166666666667</v>
      </c>
      <c r="I90" s="221"/>
      <c r="J90" s="221">
        <v>142</v>
      </c>
      <c r="K90" s="226">
        <v>0.023032407407407404</v>
      </c>
      <c r="L90" s="221"/>
      <c r="M90" s="221">
        <v>130</v>
      </c>
      <c r="N90" s="226">
        <v>0.03241898148148148</v>
      </c>
    </row>
    <row r="91" spans="1:14" ht="12.75">
      <c r="A91" s="221">
        <v>101</v>
      </c>
      <c r="B91" s="225">
        <v>0.008136574074074074</v>
      </c>
      <c r="C91" s="221"/>
      <c r="D91" s="221">
        <v>101</v>
      </c>
      <c r="E91" s="225">
        <v>0.008611111111111111</v>
      </c>
      <c r="F91" s="221"/>
      <c r="G91" s="221">
        <v>132</v>
      </c>
      <c r="H91" s="226">
        <v>0.020775462962962964</v>
      </c>
      <c r="I91" s="221"/>
      <c r="J91" s="221">
        <v>102</v>
      </c>
      <c r="K91" s="226">
        <v>0.02304398148148148</v>
      </c>
      <c r="L91" s="221"/>
      <c r="M91" s="221">
        <v>134</v>
      </c>
      <c r="N91" s="226">
        <v>0.03298611111111111</v>
      </c>
    </row>
    <row r="92" spans="1:14" ht="12.75">
      <c r="A92" s="221">
        <v>121</v>
      </c>
      <c r="B92" s="225">
        <v>0.008171296296296296</v>
      </c>
      <c r="C92" s="221"/>
      <c r="D92" s="221">
        <v>121</v>
      </c>
      <c r="E92" s="225">
        <v>0.008680555555555556</v>
      </c>
      <c r="F92" s="221"/>
      <c r="G92" s="221">
        <v>147</v>
      </c>
      <c r="H92" s="226">
        <v>0.021180555555555553</v>
      </c>
      <c r="I92" s="221"/>
      <c r="J92" s="221">
        <v>119</v>
      </c>
      <c r="K92" s="226">
        <v>0.023055555555555555</v>
      </c>
      <c r="L92" s="221"/>
      <c r="M92" s="221">
        <v>119</v>
      </c>
      <c r="N92" s="226">
        <v>0.03310185185185185</v>
      </c>
    </row>
    <row r="93" spans="1:14" ht="12.75">
      <c r="A93" s="221">
        <v>159</v>
      </c>
      <c r="B93" s="225">
        <v>0.008217592592592594</v>
      </c>
      <c r="C93" s="221"/>
      <c r="D93" s="221">
        <v>159</v>
      </c>
      <c r="E93" s="225">
        <v>0.008749999999999999</v>
      </c>
      <c r="F93" s="221"/>
      <c r="G93" s="221">
        <v>142</v>
      </c>
      <c r="H93" s="226">
        <v>0.0212962962962963</v>
      </c>
      <c r="I93" s="221"/>
      <c r="J93" s="221">
        <v>130</v>
      </c>
      <c r="K93" s="226">
        <v>0.02314814814814815</v>
      </c>
      <c r="L93" s="221"/>
      <c r="M93" s="221">
        <v>142</v>
      </c>
      <c r="N93" s="226">
        <v>0.033229166666666664</v>
      </c>
    </row>
    <row r="94" spans="1:14" ht="12.75">
      <c r="A94" s="221">
        <v>141</v>
      </c>
      <c r="B94" s="225">
        <v>0.008275462962962962</v>
      </c>
      <c r="C94" s="221"/>
      <c r="D94" s="221">
        <v>120</v>
      </c>
      <c r="E94" s="225">
        <v>0.008796296296296297</v>
      </c>
      <c r="F94" s="221"/>
      <c r="G94" s="221">
        <v>134</v>
      </c>
      <c r="H94" s="226">
        <v>0.021342592592592594</v>
      </c>
      <c r="I94" s="221"/>
      <c r="J94" s="221">
        <v>132</v>
      </c>
      <c r="K94" s="226">
        <v>0.023240740740740742</v>
      </c>
      <c r="L94" s="221"/>
      <c r="M94" s="221">
        <v>113</v>
      </c>
      <c r="N94" s="226">
        <v>0.03364583333333333</v>
      </c>
    </row>
    <row r="95" spans="1:14" ht="12.75">
      <c r="A95" s="221">
        <v>114</v>
      </c>
      <c r="B95" s="225">
        <v>0.008344907407407409</v>
      </c>
      <c r="C95" s="221"/>
      <c r="D95" s="221">
        <v>114</v>
      </c>
      <c r="E95" s="225">
        <v>0.008831018518518518</v>
      </c>
      <c r="F95" s="221"/>
      <c r="G95" s="221">
        <v>102</v>
      </c>
      <c r="H95" s="226">
        <v>0.021458333333333333</v>
      </c>
      <c r="I95" s="221"/>
      <c r="J95" s="221">
        <v>124</v>
      </c>
      <c r="K95" s="226">
        <v>0.02349537037037037</v>
      </c>
      <c r="L95" s="221"/>
      <c r="M95" s="221">
        <v>112</v>
      </c>
      <c r="N95" s="226">
        <v>0.033715277777777775</v>
      </c>
    </row>
    <row r="96" spans="1:14" ht="12.75">
      <c r="A96" s="221">
        <v>120</v>
      </c>
      <c r="B96" s="225">
        <v>0.00835648148148148</v>
      </c>
      <c r="C96" s="221"/>
      <c r="D96" s="221">
        <v>141</v>
      </c>
      <c r="E96" s="225">
        <v>0.008877314814814815</v>
      </c>
      <c r="F96" s="221"/>
      <c r="G96" s="221">
        <v>119</v>
      </c>
      <c r="H96" s="226">
        <v>0.02148148148148148</v>
      </c>
      <c r="I96" s="221"/>
      <c r="J96" s="221">
        <v>116</v>
      </c>
      <c r="K96" s="226">
        <v>0.024201388888888887</v>
      </c>
      <c r="L96" s="221"/>
      <c r="M96" s="221">
        <v>129</v>
      </c>
      <c r="N96" s="226">
        <v>0.03417824074074074</v>
      </c>
    </row>
    <row r="97" spans="1:14" ht="12.75">
      <c r="A97" s="221">
        <v>116</v>
      </c>
      <c r="B97" s="225">
        <v>0.00835648148148148</v>
      </c>
      <c r="C97" s="221"/>
      <c r="D97" s="221">
        <v>116</v>
      </c>
      <c r="E97" s="225">
        <v>0.008993055555555554</v>
      </c>
      <c r="F97" s="221"/>
      <c r="G97" s="221">
        <v>116</v>
      </c>
      <c r="H97" s="226">
        <v>0.021909722222222223</v>
      </c>
      <c r="I97" s="221"/>
      <c r="J97" s="221">
        <v>113</v>
      </c>
      <c r="K97" s="226">
        <v>0.024525462962962968</v>
      </c>
      <c r="L97" s="221"/>
      <c r="M97" s="221">
        <v>124</v>
      </c>
      <c r="N97" s="226">
        <v>0.03443287037037037</v>
      </c>
    </row>
    <row r="98" spans="1:14" ht="12.75">
      <c r="A98" s="221">
        <v>153</v>
      </c>
      <c r="B98" s="225">
        <v>0.008368055555555556</v>
      </c>
      <c r="C98" s="221"/>
      <c r="D98" s="221">
        <v>153</v>
      </c>
      <c r="E98" s="225">
        <v>0.009027777777777779</v>
      </c>
      <c r="F98" s="221"/>
      <c r="G98" s="221">
        <v>124</v>
      </c>
      <c r="H98" s="226">
        <v>0.021909722222222223</v>
      </c>
      <c r="I98" s="221"/>
      <c r="J98" s="221">
        <v>159</v>
      </c>
      <c r="K98" s="226">
        <v>0.024537037037037038</v>
      </c>
      <c r="L98" s="221"/>
      <c r="M98" s="221">
        <v>116</v>
      </c>
      <c r="N98" s="226">
        <v>0.035289351851851856</v>
      </c>
    </row>
    <row r="99" spans="1:14" ht="12.75">
      <c r="A99" s="221">
        <v>152</v>
      </c>
      <c r="B99" s="225">
        <v>0.00846064814814815</v>
      </c>
      <c r="C99" s="221"/>
      <c r="D99" s="221">
        <v>151</v>
      </c>
      <c r="E99" s="225">
        <v>0.009074074074074073</v>
      </c>
      <c r="F99" s="221"/>
      <c r="G99" s="221">
        <v>139</v>
      </c>
      <c r="H99" s="226">
        <v>0.022222222222222223</v>
      </c>
      <c r="I99" s="221"/>
      <c r="J99" s="221">
        <v>157</v>
      </c>
      <c r="K99" s="226">
        <v>0.024548611111111115</v>
      </c>
      <c r="L99" s="221"/>
      <c r="M99" s="221">
        <v>143</v>
      </c>
      <c r="N99" s="226">
        <v>0.036377314814814814</v>
      </c>
    </row>
    <row r="100" spans="1:14" ht="12.75">
      <c r="A100" s="221">
        <v>151</v>
      </c>
      <c r="B100" s="225">
        <v>0.008506944444444444</v>
      </c>
      <c r="C100" s="221"/>
      <c r="D100" s="221">
        <v>113</v>
      </c>
      <c r="E100" s="225">
        <v>0.009085648148148148</v>
      </c>
      <c r="F100" s="221"/>
      <c r="G100" s="221">
        <v>113</v>
      </c>
      <c r="H100" s="226">
        <v>0.02292824074074074</v>
      </c>
      <c r="I100" s="221"/>
      <c r="J100" s="221">
        <v>139</v>
      </c>
      <c r="K100" s="226">
        <v>0.0250462962962963</v>
      </c>
      <c r="L100" s="221"/>
      <c r="M100" s="221">
        <v>151</v>
      </c>
      <c r="N100" s="226">
        <v>0.03678240740740741</v>
      </c>
    </row>
    <row r="101" spans="1:14" ht="12.75">
      <c r="A101" s="221">
        <v>113</v>
      </c>
      <c r="B101" s="225">
        <v>0.008622685185185185</v>
      </c>
      <c r="C101" s="221"/>
      <c r="D101" s="221">
        <v>152</v>
      </c>
      <c r="E101" s="225">
        <v>0.009143518518518518</v>
      </c>
      <c r="F101" s="221"/>
      <c r="G101" s="221">
        <v>145</v>
      </c>
      <c r="H101" s="226">
        <v>0.02297453703703704</v>
      </c>
      <c r="I101" s="221"/>
      <c r="J101" s="221">
        <v>158</v>
      </c>
      <c r="K101" s="226">
        <v>0.02515046296296296</v>
      </c>
      <c r="L101" s="221"/>
      <c r="M101" s="221">
        <v>158</v>
      </c>
      <c r="N101" s="226">
        <v>0.03715277777777778</v>
      </c>
    </row>
    <row r="102" spans="1:14" ht="12.75">
      <c r="A102" s="221">
        <v>132</v>
      </c>
      <c r="B102" s="225">
        <v>0.008749999999999999</v>
      </c>
      <c r="C102" s="221"/>
      <c r="D102" s="221">
        <v>132</v>
      </c>
      <c r="E102" s="225">
        <v>0.009247685185185185</v>
      </c>
      <c r="F102" s="221"/>
      <c r="G102" s="221">
        <v>159</v>
      </c>
      <c r="H102" s="226">
        <v>0.022997685185185187</v>
      </c>
      <c r="I102" s="221"/>
      <c r="J102" s="221">
        <v>123</v>
      </c>
      <c r="K102" s="226">
        <v>0.025208333333333333</v>
      </c>
      <c r="L102" s="221"/>
      <c r="M102" s="221">
        <v>132</v>
      </c>
      <c r="N102" s="226">
        <v>0.03765046296296296</v>
      </c>
    </row>
    <row r="103" spans="1:14" ht="12.75">
      <c r="A103" s="221">
        <v>143</v>
      </c>
      <c r="B103" s="225">
        <v>0.008842592592592591</v>
      </c>
      <c r="C103" s="221"/>
      <c r="D103" s="221">
        <v>119</v>
      </c>
      <c r="E103" s="225">
        <v>0.009340277777777777</v>
      </c>
      <c r="F103" s="221"/>
      <c r="G103" s="221">
        <v>158</v>
      </c>
      <c r="H103" s="226">
        <v>0.02310185185185185</v>
      </c>
      <c r="I103" s="221"/>
      <c r="J103" s="221">
        <v>153</v>
      </c>
      <c r="K103" s="226">
        <v>0.025925925925925925</v>
      </c>
      <c r="L103" s="221"/>
      <c r="M103" s="221">
        <v>153</v>
      </c>
      <c r="N103" s="226">
        <v>0.038078703703703705</v>
      </c>
    </row>
    <row r="104" spans="1:14" ht="12.75">
      <c r="A104" s="221">
        <v>139</v>
      </c>
      <c r="B104" s="225">
        <v>0.008854166666666666</v>
      </c>
      <c r="C104" s="221"/>
      <c r="D104" s="221">
        <v>139</v>
      </c>
      <c r="E104" s="225">
        <v>0.009421296296296296</v>
      </c>
      <c r="F104" s="221"/>
      <c r="G104" s="221">
        <v>157</v>
      </c>
      <c r="H104" s="226">
        <v>0.023171296296296297</v>
      </c>
      <c r="I104" s="221"/>
      <c r="J104" s="221">
        <v>145</v>
      </c>
      <c r="K104" s="226">
        <v>0.02613425925925926</v>
      </c>
      <c r="L104" s="221"/>
      <c r="M104" s="221">
        <v>118</v>
      </c>
      <c r="N104" s="226">
        <v>0.03822916666666667</v>
      </c>
    </row>
    <row r="105" spans="1:14" ht="12.75">
      <c r="A105" s="221">
        <v>140</v>
      </c>
      <c r="B105" s="225">
        <v>0.008865740740740742</v>
      </c>
      <c r="C105" s="221"/>
      <c r="D105" s="221">
        <v>118</v>
      </c>
      <c r="E105" s="225">
        <v>0.009467592592592592</v>
      </c>
      <c r="F105" s="221"/>
      <c r="G105" s="221">
        <v>136</v>
      </c>
      <c r="H105" s="226">
        <v>0.024212962962962964</v>
      </c>
      <c r="I105" s="221"/>
      <c r="J105" s="221">
        <v>118</v>
      </c>
      <c r="K105" s="226">
        <v>0.026261574074074076</v>
      </c>
      <c r="L105" s="221"/>
      <c r="M105" s="221">
        <v>133</v>
      </c>
      <c r="N105" s="226">
        <v>0.03993055555555556</v>
      </c>
    </row>
    <row r="106" spans="1:14" ht="12.75">
      <c r="A106" s="221">
        <v>119</v>
      </c>
      <c r="B106" s="225">
        <v>0.008888888888888889</v>
      </c>
      <c r="C106" s="221"/>
      <c r="D106" s="221">
        <v>124</v>
      </c>
      <c r="E106" s="225">
        <v>0.00954861111111111</v>
      </c>
      <c r="F106" s="221"/>
      <c r="G106" s="221">
        <v>123</v>
      </c>
      <c r="H106" s="226">
        <v>0.02423611111111111</v>
      </c>
      <c r="I106" s="221"/>
      <c r="J106" s="221">
        <v>136</v>
      </c>
      <c r="K106" s="226">
        <v>0.02636574074074074</v>
      </c>
      <c r="L106" s="221"/>
      <c r="M106" s="221">
        <v>157</v>
      </c>
      <c r="N106" s="226">
        <v>0.04016203703703704</v>
      </c>
    </row>
    <row r="107" spans="1:14" ht="12.75">
      <c r="A107" s="221">
        <v>124</v>
      </c>
      <c r="B107" s="225">
        <v>0.008935185185185187</v>
      </c>
      <c r="C107" s="221"/>
      <c r="D107" s="221">
        <v>140</v>
      </c>
      <c r="E107" s="225">
        <v>0.00962962962962963</v>
      </c>
      <c r="F107" s="221"/>
      <c r="G107" s="221">
        <v>118</v>
      </c>
      <c r="H107" s="226">
        <v>0.024699074074074078</v>
      </c>
      <c r="I107" s="221"/>
      <c r="J107" s="221">
        <v>151</v>
      </c>
      <c r="K107" s="226">
        <v>0.026712962962962966</v>
      </c>
      <c r="L107" s="221"/>
      <c r="M107" s="221">
        <v>123</v>
      </c>
      <c r="N107" s="226">
        <v>0.0402662037037037</v>
      </c>
    </row>
    <row r="108" spans="1:14" ht="12.75">
      <c r="A108" s="221">
        <v>118</v>
      </c>
      <c r="B108" s="225">
        <v>0.0090625</v>
      </c>
      <c r="C108" s="221"/>
      <c r="D108" s="221">
        <v>157</v>
      </c>
      <c r="E108" s="225">
        <v>0.0096875</v>
      </c>
      <c r="F108" s="221"/>
      <c r="G108" s="221">
        <v>141</v>
      </c>
      <c r="H108" s="226">
        <v>0.02478009259259259</v>
      </c>
      <c r="I108" s="221"/>
      <c r="J108" s="221">
        <v>155</v>
      </c>
      <c r="K108" s="226">
        <v>0.026724537037037036</v>
      </c>
      <c r="L108" s="221"/>
      <c r="M108" s="221">
        <v>154</v>
      </c>
      <c r="N108" s="226">
        <v>0.04079861111111111</v>
      </c>
    </row>
    <row r="109" spans="1:14" ht="12.75">
      <c r="A109" s="221">
        <v>160</v>
      </c>
      <c r="B109" s="225">
        <v>0.009155092592592593</v>
      </c>
      <c r="C109" s="221"/>
      <c r="D109" s="221">
        <v>156</v>
      </c>
      <c r="E109" s="225">
        <v>0.009837962962962963</v>
      </c>
      <c r="F109" s="221"/>
      <c r="G109" s="221">
        <v>156</v>
      </c>
      <c r="H109" s="226">
        <v>0.02480324074074074</v>
      </c>
      <c r="I109" s="221"/>
      <c r="J109" s="221">
        <v>141</v>
      </c>
      <c r="K109" s="226">
        <v>0.026736111111111113</v>
      </c>
      <c r="L109" s="221"/>
      <c r="M109" s="221">
        <v>136</v>
      </c>
      <c r="N109" s="226">
        <v>0.04085648148148149</v>
      </c>
    </row>
    <row r="110" spans="1:14" ht="12.75">
      <c r="A110" s="221">
        <v>157</v>
      </c>
      <c r="B110" s="225">
        <v>0.009166666666666667</v>
      </c>
      <c r="C110" s="221"/>
      <c r="D110" s="221">
        <v>160</v>
      </c>
      <c r="E110" s="225">
        <v>0.009930555555555555</v>
      </c>
      <c r="F110" s="221"/>
      <c r="G110" s="221">
        <v>153</v>
      </c>
      <c r="H110" s="226">
        <v>0.024826388888888887</v>
      </c>
      <c r="I110" s="221"/>
      <c r="J110" s="221">
        <v>154</v>
      </c>
      <c r="K110" s="226">
        <v>0.026967592592592595</v>
      </c>
      <c r="L110" s="221"/>
      <c r="M110" s="221">
        <v>152</v>
      </c>
      <c r="N110" s="226">
        <v>0.04143518518518518</v>
      </c>
    </row>
    <row r="111" spans="1:14" ht="12.75">
      <c r="A111" s="221">
        <v>156</v>
      </c>
      <c r="B111" s="225">
        <v>0.00917824074074074</v>
      </c>
      <c r="C111" s="221"/>
      <c r="D111" s="221">
        <v>143</v>
      </c>
      <c r="E111" s="225">
        <v>0.009942129629629629</v>
      </c>
      <c r="F111" s="221"/>
      <c r="G111" s="221">
        <v>160</v>
      </c>
      <c r="H111" s="226">
        <v>0.024907407407407406</v>
      </c>
      <c r="I111" s="221"/>
      <c r="J111" s="221">
        <v>117</v>
      </c>
      <c r="K111" s="226">
        <v>0.027407407407407408</v>
      </c>
      <c r="L111" s="221"/>
      <c r="M111" s="221">
        <v>160</v>
      </c>
      <c r="N111" s="226">
        <v>0.04178240740740741</v>
      </c>
    </row>
    <row r="112" spans="1:14" ht="12.75">
      <c r="A112" s="221">
        <v>117</v>
      </c>
      <c r="B112" s="225">
        <v>0.009328703703703704</v>
      </c>
      <c r="C112" s="221"/>
      <c r="D112" s="221">
        <v>117</v>
      </c>
      <c r="E112" s="225">
        <v>0.009953703703703704</v>
      </c>
      <c r="F112" s="221"/>
      <c r="G112" s="221">
        <v>140</v>
      </c>
      <c r="H112" s="226">
        <v>0.02494212962962963</v>
      </c>
      <c r="I112" s="221"/>
      <c r="J112" s="221">
        <v>140</v>
      </c>
      <c r="K112" s="226">
        <v>0.027418981481481485</v>
      </c>
      <c r="L112" s="221"/>
      <c r="M112" s="221">
        <v>155</v>
      </c>
      <c r="N112" s="226">
        <v>0.04189814814814815</v>
      </c>
    </row>
    <row r="113" spans="1:14" ht="12.75">
      <c r="A113" s="221">
        <v>144</v>
      </c>
      <c r="B113" s="225">
        <v>0.009328703703703704</v>
      </c>
      <c r="C113" s="221"/>
      <c r="D113" s="221">
        <v>164</v>
      </c>
      <c r="E113" s="225">
        <v>0.010034722222222221</v>
      </c>
      <c r="F113" s="221"/>
      <c r="G113" s="221">
        <v>155</v>
      </c>
      <c r="H113" s="226">
        <v>0.02525462962962963</v>
      </c>
      <c r="I113" s="221"/>
      <c r="J113" s="221">
        <v>152</v>
      </c>
      <c r="K113" s="226">
        <v>0.027453703703703702</v>
      </c>
      <c r="L113" s="221"/>
      <c r="M113" s="221">
        <v>144</v>
      </c>
      <c r="N113" s="226">
        <v>0.04221064814814815</v>
      </c>
    </row>
    <row r="114" spans="1:14" ht="12.75">
      <c r="A114" s="221">
        <v>155</v>
      </c>
      <c r="B114" s="225">
        <v>0.009421296296296296</v>
      </c>
      <c r="C114" s="221"/>
      <c r="D114" s="221">
        <v>154</v>
      </c>
      <c r="E114" s="225">
        <v>0.010104166666666668</v>
      </c>
      <c r="F114" s="221"/>
      <c r="G114" s="221">
        <v>151</v>
      </c>
      <c r="H114" s="226">
        <v>0.025358796296296296</v>
      </c>
      <c r="I114" s="221"/>
      <c r="J114" s="221">
        <v>128</v>
      </c>
      <c r="K114" s="226">
        <v>0.027592592592592596</v>
      </c>
      <c r="L114" s="221"/>
      <c r="M114" s="221">
        <v>128</v>
      </c>
      <c r="N114" s="226">
        <v>0.042337962962962966</v>
      </c>
    </row>
    <row r="115" spans="1:14" ht="12.75">
      <c r="A115" s="221">
        <v>164</v>
      </c>
      <c r="B115" s="225">
        <v>0.009444444444444445</v>
      </c>
      <c r="C115" s="221"/>
      <c r="D115" s="221">
        <v>144</v>
      </c>
      <c r="E115" s="225">
        <v>0.010219907407407408</v>
      </c>
      <c r="F115" s="221"/>
      <c r="G115" s="221">
        <v>117</v>
      </c>
      <c r="H115" s="226">
        <v>0.025659722222222223</v>
      </c>
      <c r="I115" s="221"/>
      <c r="J115" s="221">
        <v>160</v>
      </c>
      <c r="K115" s="226">
        <v>0.02783564814814815</v>
      </c>
      <c r="L115" s="221"/>
      <c r="M115" s="221">
        <v>140</v>
      </c>
      <c r="N115" s="226">
        <v>0.04259259259259259</v>
      </c>
    </row>
    <row r="116" spans="1:14" ht="12.75">
      <c r="A116" s="221">
        <v>161</v>
      </c>
      <c r="B116" s="225">
        <v>0.00954861111111111</v>
      </c>
      <c r="C116" s="221"/>
      <c r="D116" s="221">
        <v>136</v>
      </c>
      <c r="E116" s="225">
        <v>0.010300925925925927</v>
      </c>
      <c r="F116" s="221"/>
      <c r="G116" s="221">
        <v>152</v>
      </c>
      <c r="H116" s="226">
        <v>0.025868055555555557</v>
      </c>
      <c r="I116" s="221"/>
      <c r="J116" s="221">
        <v>166</v>
      </c>
      <c r="K116" s="226">
        <v>0.028101851851851854</v>
      </c>
      <c r="L116" s="221"/>
      <c r="M116" s="221">
        <v>156</v>
      </c>
      <c r="N116" s="226">
        <v>0.0427662037037037</v>
      </c>
    </row>
    <row r="117" spans="1:14" ht="12.75">
      <c r="A117" s="221">
        <v>154</v>
      </c>
      <c r="B117" s="225">
        <v>0.009583333333333334</v>
      </c>
      <c r="C117" s="221"/>
      <c r="D117" s="221">
        <v>138</v>
      </c>
      <c r="E117" s="225">
        <v>0.01042824074074074</v>
      </c>
      <c r="F117" s="221"/>
      <c r="G117" s="221">
        <v>138</v>
      </c>
      <c r="H117" s="226">
        <v>0.025949074074074072</v>
      </c>
      <c r="I117" s="221"/>
      <c r="J117" s="221">
        <v>138</v>
      </c>
      <c r="K117" s="226">
        <v>0.028333333333333332</v>
      </c>
      <c r="L117" s="221"/>
      <c r="M117" s="221">
        <v>141</v>
      </c>
      <c r="N117" s="226">
        <v>0.04278935185185185</v>
      </c>
    </row>
    <row r="118" spans="1:14" ht="12.75">
      <c r="A118" s="221">
        <v>162</v>
      </c>
      <c r="B118" s="225">
        <v>0.00980324074074074</v>
      </c>
      <c r="C118" s="221"/>
      <c r="D118" s="221">
        <v>162</v>
      </c>
      <c r="E118" s="225">
        <v>0.01082175925925926</v>
      </c>
      <c r="F118" s="221"/>
      <c r="G118" s="221">
        <v>154</v>
      </c>
      <c r="H118" s="226">
        <v>0.026053240740740738</v>
      </c>
      <c r="I118" s="221"/>
      <c r="J118" s="221">
        <v>144</v>
      </c>
      <c r="K118" s="226">
        <v>0.028344907407407412</v>
      </c>
      <c r="L118" s="221"/>
      <c r="M118" s="221">
        <v>145</v>
      </c>
      <c r="N118" s="226">
        <v>0.04324074074074074</v>
      </c>
    </row>
    <row r="119" spans="1:14" ht="12.75">
      <c r="A119" s="221">
        <v>138</v>
      </c>
      <c r="B119" s="225">
        <v>0.00982638888888889</v>
      </c>
      <c r="C119" s="221"/>
      <c r="D119" s="221">
        <v>133</v>
      </c>
      <c r="E119" s="225">
        <v>0.01085648148148148</v>
      </c>
      <c r="F119" s="221"/>
      <c r="G119" s="221">
        <v>162</v>
      </c>
      <c r="H119" s="226">
        <v>0.026180555555555558</v>
      </c>
      <c r="I119" s="221"/>
      <c r="J119" s="221">
        <v>162</v>
      </c>
      <c r="K119" s="226">
        <v>0.02849537037037037</v>
      </c>
      <c r="L119" s="221"/>
      <c r="M119" s="221">
        <v>117</v>
      </c>
      <c r="N119" s="226">
        <v>0.04548611111111111</v>
      </c>
    </row>
    <row r="120" spans="1:14" ht="12.75">
      <c r="A120" s="221">
        <v>136</v>
      </c>
      <c r="B120" s="225">
        <v>0.00986111111111111</v>
      </c>
      <c r="C120" s="221"/>
      <c r="D120" s="221">
        <v>128</v>
      </c>
      <c r="E120" s="225">
        <v>0.01087962962962963</v>
      </c>
      <c r="F120" s="221"/>
      <c r="G120" s="221">
        <v>144</v>
      </c>
      <c r="H120" s="226">
        <v>0.02630787037037037</v>
      </c>
      <c r="I120" s="221"/>
      <c r="J120" s="221">
        <v>164</v>
      </c>
      <c r="K120" s="226">
        <v>0.02939814814814815</v>
      </c>
      <c r="L120" s="221"/>
      <c r="M120" s="221">
        <v>161</v>
      </c>
      <c r="N120" s="226">
        <v>0.046064814814814815</v>
      </c>
    </row>
    <row r="121" spans="1:14" ht="12.75">
      <c r="A121" s="221">
        <v>133</v>
      </c>
      <c r="B121" s="225">
        <v>0.010115740740740741</v>
      </c>
      <c r="C121" s="221"/>
      <c r="D121" s="221">
        <v>163</v>
      </c>
      <c r="E121" s="225">
        <v>0.01113425925925926</v>
      </c>
      <c r="F121" s="221"/>
      <c r="G121" s="221">
        <v>128</v>
      </c>
      <c r="H121" s="226">
        <v>0.026331018518518517</v>
      </c>
      <c r="I121" s="221"/>
      <c r="J121" s="221">
        <v>133</v>
      </c>
      <c r="K121" s="226">
        <v>0.030497685185185183</v>
      </c>
      <c r="L121" s="221"/>
      <c r="M121" s="221">
        <v>162</v>
      </c>
      <c r="N121" s="226">
        <v>0.04730324074074074</v>
      </c>
    </row>
    <row r="122" spans="1:14" ht="12.75">
      <c r="A122" s="221">
        <v>128</v>
      </c>
      <c r="B122" s="225">
        <v>0.010416666666666666</v>
      </c>
      <c r="C122" s="221"/>
      <c r="D122" s="221">
        <v>161</v>
      </c>
      <c r="E122" s="225">
        <v>0.011516203703703702</v>
      </c>
      <c r="F122" s="221"/>
      <c r="G122" s="221">
        <v>164</v>
      </c>
      <c r="H122" s="226">
        <v>0.027418981481481485</v>
      </c>
      <c r="I122" s="221"/>
      <c r="J122" s="221">
        <v>163</v>
      </c>
      <c r="K122" s="226">
        <v>0.030636574074074076</v>
      </c>
      <c r="L122" s="221"/>
      <c r="M122" s="221">
        <v>138</v>
      </c>
      <c r="N122" s="226">
        <v>0.048900462962962965</v>
      </c>
    </row>
    <row r="123" spans="1:14" ht="12.75">
      <c r="A123" s="221">
        <v>163</v>
      </c>
      <c r="B123" s="225">
        <v>0.010497685185185186</v>
      </c>
      <c r="C123" s="221"/>
      <c r="D123" s="221">
        <v>145</v>
      </c>
      <c r="E123" s="225">
        <v>0.013275462962962963</v>
      </c>
      <c r="F123" s="221"/>
      <c r="G123" s="221">
        <v>133</v>
      </c>
      <c r="H123" s="226">
        <v>0.028518518518518523</v>
      </c>
      <c r="I123" s="221"/>
      <c r="J123" s="221">
        <v>161</v>
      </c>
      <c r="K123" s="226">
        <v>0.0346875</v>
      </c>
      <c r="L123" s="221"/>
      <c r="M123" s="221">
        <v>163</v>
      </c>
      <c r="N123" s="226">
        <v>0.04988425925925926</v>
      </c>
    </row>
    <row r="124" spans="1:14" ht="12.75">
      <c r="A124" s="221">
        <v>145</v>
      </c>
      <c r="B124" s="225">
        <v>0.01247685185185185</v>
      </c>
      <c r="C124" s="221"/>
      <c r="D124" s="221">
        <v>155</v>
      </c>
      <c r="E124" s="225">
        <v>0.010231481481481482</v>
      </c>
      <c r="F124" s="221"/>
      <c r="G124" s="221">
        <v>163</v>
      </c>
      <c r="H124" s="226">
        <v>0.028738425925925928</v>
      </c>
      <c r="I124" s="221"/>
      <c r="J124" s="221">
        <v>109</v>
      </c>
      <c r="K124" s="226">
        <v>0.018472222222222223</v>
      </c>
      <c r="L124" s="221"/>
      <c r="M124" s="221">
        <v>164</v>
      </c>
      <c r="N124" s="226"/>
    </row>
    <row r="125" spans="1:14" ht="12.75">
      <c r="A125" s="221"/>
      <c r="B125" s="225"/>
      <c r="C125" s="221"/>
      <c r="D125" s="221"/>
      <c r="E125" s="225"/>
      <c r="F125" s="221"/>
      <c r="G125" s="221">
        <v>161</v>
      </c>
      <c r="H125" s="226">
        <v>0.03099537037037037</v>
      </c>
      <c r="I125" s="221"/>
      <c r="J125" s="221">
        <v>156</v>
      </c>
      <c r="K125" s="226">
        <v>0.02550925925925926</v>
      </c>
      <c r="L125" s="221"/>
      <c r="M125" s="221"/>
      <c r="N125" s="226"/>
    </row>
    <row r="126" spans="1:14" ht="12.75">
      <c r="A126" s="221"/>
      <c r="B126" s="225"/>
      <c r="C126" s="221"/>
      <c r="D126" s="221"/>
      <c r="E126" s="225"/>
      <c r="F126" s="221"/>
      <c r="G126" s="221"/>
      <c r="H126" s="226"/>
      <c r="I126" s="221"/>
      <c r="J126" s="221"/>
      <c r="K126" s="226"/>
      <c r="L126" s="221"/>
      <c r="M126" s="221"/>
      <c r="N126" s="226"/>
    </row>
    <row r="127" spans="1:14" ht="12.75">
      <c r="A127" s="221"/>
      <c r="B127" s="225"/>
      <c r="C127" s="221"/>
      <c r="D127" s="221"/>
      <c r="E127" s="225"/>
      <c r="F127" s="221"/>
      <c r="G127" s="221"/>
      <c r="H127" s="226"/>
      <c r="I127" s="221"/>
      <c r="J127" s="221"/>
      <c r="K127" s="226"/>
      <c r="L127" s="221"/>
      <c r="M127" s="221"/>
      <c r="N127" s="226"/>
    </row>
    <row r="128" spans="1:14" ht="12.75">
      <c r="A128" s="221"/>
      <c r="B128" s="225"/>
      <c r="C128" s="221"/>
      <c r="D128" s="221"/>
      <c r="E128" s="225"/>
      <c r="F128" s="221"/>
      <c r="G128" s="221"/>
      <c r="H128" s="226"/>
      <c r="I128" s="221"/>
      <c r="J128" s="221"/>
      <c r="K128" s="226"/>
      <c r="L128" s="221"/>
      <c r="M128" s="221"/>
      <c r="N128" s="226"/>
    </row>
    <row r="129" spans="1:14" ht="12.75">
      <c r="A129" s="221"/>
      <c r="B129" s="225"/>
      <c r="C129" s="221"/>
      <c r="D129" s="221"/>
      <c r="E129" s="225"/>
      <c r="F129" s="221"/>
      <c r="G129" s="221"/>
      <c r="H129" s="226"/>
      <c r="I129" s="221"/>
      <c r="J129" s="221"/>
      <c r="K129" s="226"/>
      <c r="L129" s="221"/>
      <c r="M129" s="221"/>
      <c r="N129" s="226"/>
    </row>
    <row r="130" spans="1:14" ht="12.75">
      <c r="A130" s="221"/>
      <c r="B130" s="225"/>
      <c r="C130" s="221"/>
      <c r="D130" s="221"/>
      <c r="E130" s="225"/>
      <c r="F130" s="221"/>
      <c r="G130" s="221"/>
      <c r="H130" s="226"/>
      <c r="I130" s="221"/>
      <c r="J130" s="221"/>
      <c r="K130" s="226"/>
      <c r="L130" s="221"/>
      <c r="M130" s="221"/>
      <c r="N130" s="226"/>
    </row>
    <row r="131" spans="1:14" ht="12.75">
      <c r="A131" s="171"/>
      <c r="B131" s="230"/>
      <c r="C131" s="171"/>
      <c r="D131" s="171"/>
      <c r="E131" s="230"/>
      <c r="F131" s="171"/>
      <c r="G131" s="171"/>
      <c r="H131" s="172"/>
      <c r="I131" s="171"/>
      <c r="J131" s="171"/>
      <c r="K131" s="230"/>
      <c r="L131" s="171"/>
      <c r="M131" s="171"/>
      <c r="N131" s="231"/>
    </row>
    <row r="132" spans="1:14" ht="12.75">
      <c r="A132" s="42"/>
      <c r="B132" s="119"/>
      <c r="C132" s="15"/>
      <c r="D132" s="42"/>
      <c r="E132" s="119"/>
      <c r="F132" s="15"/>
      <c r="G132" s="42"/>
      <c r="H132" s="118"/>
      <c r="I132" s="15"/>
      <c r="J132" s="42"/>
      <c r="K132" s="119"/>
      <c r="L132" s="15"/>
      <c r="M132" s="42"/>
      <c r="N132" s="35"/>
    </row>
    <row r="133" spans="1:14" ht="12.75">
      <c r="A133" s="42"/>
      <c r="B133" s="119"/>
      <c r="C133" s="15"/>
      <c r="D133" s="42"/>
      <c r="E133" s="119"/>
      <c r="F133" s="15"/>
      <c r="G133" s="42"/>
      <c r="H133" s="118"/>
      <c r="I133" s="15"/>
      <c r="J133" s="42"/>
      <c r="K133" s="119"/>
      <c r="L133" s="15"/>
      <c r="M133" s="42"/>
      <c r="N133" s="35"/>
    </row>
    <row r="134" spans="1:14" ht="12.75">
      <c r="A134" s="42"/>
      <c r="B134" s="119"/>
      <c r="C134" s="15"/>
      <c r="D134" s="42"/>
      <c r="E134" s="119"/>
      <c r="F134" s="15"/>
      <c r="G134" s="42"/>
      <c r="H134" s="118"/>
      <c r="I134" s="15"/>
      <c r="J134" s="42"/>
      <c r="K134" s="119"/>
      <c r="L134" s="15"/>
      <c r="M134" s="42"/>
      <c r="N134" s="35"/>
    </row>
    <row r="135" spans="1:14" ht="12.75">
      <c r="A135" s="42"/>
      <c r="B135" s="119"/>
      <c r="C135" s="15"/>
      <c r="D135" s="42"/>
      <c r="E135" s="119"/>
      <c r="F135" s="15"/>
      <c r="G135" s="42"/>
      <c r="H135" s="118"/>
      <c r="I135" s="15"/>
      <c r="J135" s="42"/>
      <c r="K135" s="119"/>
      <c r="L135" s="15"/>
      <c r="M135" s="42"/>
      <c r="N135" s="35"/>
    </row>
    <row r="136" spans="1:14" ht="12.75">
      <c r="A136" s="42"/>
      <c r="B136" s="119"/>
      <c r="C136" s="15"/>
      <c r="D136" s="42"/>
      <c r="E136" s="119"/>
      <c r="F136" s="15"/>
      <c r="G136" s="42"/>
      <c r="H136" s="118"/>
      <c r="I136" s="15"/>
      <c r="J136" s="42"/>
      <c r="K136" s="119"/>
      <c r="L136" s="15"/>
      <c r="M136" s="42"/>
      <c r="N136" s="35"/>
    </row>
    <row r="137" spans="1:14" ht="12.75">
      <c r="A137" s="42"/>
      <c r="B137" s="119"/>
      <c r="C137" s="15"/>
      <c r="D137" s="42"/>
      <c r="E137" s="119"/>
      <c r="F137" s="15"/>
      <c r="G137" s="42"/>
      <c r="H137" s="118"/>
      <c r="I137" s="15"/>
      <c r="J137" s="42"/>
      <c r="K137" s="119"/>
      <c r="L137" s="15"/>
      <c r="M137" s="42"/>
      <c r="N137" s="35"/>
    </row>
    <row r="138" spans="1:14" ht="12.75">
      <c r="A138" s="42"/>
      <c r="B138" s="119"/>
      <c r="C138" s="15"/>
      <c r="D138" s="42"/>
      <c r="E138" s="119"/>
      <c r="F138" s="15"/>
      <c r="G138" s="42"/>
      <c r="H138" s="118"/>
      <c r="I138" s="15"/>
      <c r="J138" s="42"/>
      <c r="K138" s="119"/>
      <c r="L138" s="15"/>
      <c r="M138" s="42"/>
      <c r="N138" s="35"/>
    </row>
    <row r="139" spans="1:14" ht="12.75">
      <c r="A139" s="42"/>
      <c r="B139" s="119"/>
      <c r="C139" s="15"/>
      <c r="D139" s="42"/>
      <c r="E139" s="119"/>
      <c r="F139" s="15"/>
      <c r="G139" s="42"/>
      <c r="H139" s="118"/>
      <c r="I139" s="15"/>
      <c r="J139" s="42"/>
      <c r="K139" s="119"/>
      <c r="L139" s="15"/>
      <c r="M139" s="42"/>
      <c r="N139" s="35"/>
    </row>
    <row r="140" spans="1:14" ht="12.75">
      <c r="A140" s="42"/>
      <c r="B140" s="119"/>
      <c r="C140" s="15"/>
      <c r="D140" s="42"/>
      <c r="E140" s="119"/>
      <c r="F140" s="15"/>
      <c r="G140" s="42"/>
      <c r="H140" s="118"/>
      <c r="I140" s="15"/>
      <c r="J140" s="42"/>
      <c r="K140" s="119"/>
      <c r="L140" s="15"/>
      <c r="M140" s="42"/>
      <c r="N140" s="35"/>
    </row>
    <row r="141" spans="1:14" ht="12.75">
      <c r="A141" s="42"/>
      <c r="B141" s="119"/>
      <c r="C141" s="15"/>
      <c r="D141" s="42"/>
      <c r="E141" s="119"/>
      <c r="F141" s="15"/>
      <c r="G141" s="42"/>
      <c r="H141" s="118"/>
      <c r="I141" s="15"/>
      <c r="J141" s="42"/>
      <c r="K141" s="119"/>
      <c r="L141" s="15"/>
      <c r="M141" s="42"/>
      <c r="N141" s="35"/>
    </row>
    <row r="142" spans="1:14" ht="12.75">
      <c r="A142" s="42"/>
      <c r="B142" s="119"/>
      <c r="C142" s="15"/>
      <c r="D142" s="42"/>
      <c r="E142" s="119"/>
      <c r="F142" s="15"/>
      <c r="G142" s="42"/>
      <c r="H142" s="118"/>
      <c r="I142" s="15"/>
      <c r="J142" s="42"/>
      <c r="K142" s="119"/>
      <c r="L142" s="15"/>
      <c r="M142" s="42"/>
      <c r="N142" s="35"/>
    </row>
    <row r="143" spans="1:14" ht="12.75">
      <c r="A143" s="42"/>
      <c r="B143" s="119"/>
      <c r="C143" s="15"/>
      <c r="D143" s="42"/>
      <c r="E143" s="119"/>
      <c r="F143" s="15"/>
      <c r="G143" s="42"/>
      <c r="H143" s="118"/>
      <c r="I143" s="15"/>
      <c r="J143" s="42"/>
      <c r="K143" s="119"/>
      <c r="L143" s="15"/>
      <c r="M143" s="42"/>
      <c r="N143" s="35"/>
    </row>
    <row r="144" spans="1:14" ht="12.75">
      <c r="A144" s="42"/>
      <c r="B144" s="119"/>
      <c r="C144" s="15"/>
      <c r="D144" s="42"/>
      <c r="E144" s="119"/>
      <c r="F144" s="15"/>
      <c r="G144" s="42"/>
      <c r="H144" s="118"/>
      <c r="I144" s="15"/>
      <c r="J144" s="42"/>
      <c r="K144" s="119"/>
      <c r="L144" s="15"/>
      <c r="M144" s="42"/>
      <c r="N144" s="35"/>
    </row>
    <row r="145" spans="1:14" ht="12.75">
      <c r="A145" s="42"/>
      <c r="B145" s="119"/>
      <c r="C145" s="15"/>
      <c r="D145" s="42"/>
      <c r="E145" s="119"/>
      <c r="F145" s="15"/>
      <c r="G145" s="42"/>
      <c r="H145" s="118"/>
      <c r="I145" s="15"/>
      <c r="J145" s="42"/>
      <c r="K145" s="119"/>
      <c r="L145" s="15"/>
      <c r="M145" s="42"/>
      <c r="N145" s="35"/>
    </row>
    <row r="146" spans="1:14" ht="12.75">
      <c r="A146" s="42"/>
      <c r="B146" s="119"/>
      <c r="C146" s="15"/>
      <c r="D146" s="42"/>
      <c r="E146" s="119"/>
      <c r="F146" s="15"/>
      <c r="G146" s="42"/>
      <c r="H146" s="118"/>
      <c r="I146" s="15"/>
      <c r="J146" s="42"/>
      <c r="K146" s="119"/>
      <c r="L146" s="15"/>
      <c r="M146" s="42"/>
      <c r="N146" s="35"/>
    </row>
    <row r="147" spans="1:14" ht="12.75">
      <c r="A147" s="42"/>
      <c r="B147" s="119"/>
      <c r="C147" s="15"/>
      <c r="D147" s="42"/>
      <c r="E147" s="119"/>
      <c r="F147" s="15"/>
      <c r="G147" s="42"/>
      <c r="H147" s="118"/>
      <c r="I147" s="15"/>
      <c r="J147" s="42"/>
      <c r="K147" s="119"/>
      <c r="L147" s="15"/>
      <c r="M147" s="42"/>
      <c r="N147" s="35"/>
    </row>
    <row r="148" spans="1:14" ht="12.75">
      <c r="A148" s="42"/>
      <c r="B148" s="119"/>
      <c r="C148" s="15"/>
      <c r="D148" s="42"/>
      <c r="E148" s="119"/>
      <c r="F148" s="15"/>
      <c r="G148" s="42"/>
      <c r="H148" s="118"/>
      <c r="I148" s="15"/>
      <c r="J148" s="42"/>
      <c r="K148" s="119"/>
      <c r="L148" s="15"/>
      <c r="M148" s="42"/>
      <c r="N148" s="35"/>
    </row>
    <row r="149" spans="1:14" ht="12.75">
      <c r="A149" s="42"/>
      <c r="B149" s="119"/>
      <c r="C149" s="15"/>
      <c r="D149" s="42"/>
      <c r="E149" s="119"/>
      <c r="F149" s="15"/>
      <c r="G149" s="42"/>
      <c r="H149" s="118"/>
      <c r="I149" s="15"/>
      <c r="J149" s="42"/>
      <c r="K149" s="119"/>
      <c r="L149" s="15"/>
      <c r="M149" s="42"/>
      <c r="N149" s="35"/>
    </row>
    <row r="150" spans="1:14" ht="12.75">
      <c r="A150" s="42"/>
      <c r="B150" s="119"/>
      <c r="C150" s="15"/>
      <c r="D150" s="42"/>
      <c r="E150" s="119"/>
      <c r="F150" s="15"/>
      <c r="G150" s="42"/>
      <c r="H150" s="118"/>
      <c r="I150" s="15"/>
      <c r="J150" s="42"/>
      <c r="K150" s="119"/>
      <c r="L150" s="15"/>
      <c r="M150" s="42"/>
      <c r="N150" s="35"/>
    </row>
    <row r="151" spans="1:14" ht="12.75">
      <c r="A151" s="42"/>
      <c r="B151" s="119"/>
      <c r="C151" s="15"/>
      <c r="D151" s="42"/>
      <c r="E151" s="119"/>
      <c r="F151" s="15"/>
      <c r="G151" s="42"/>
      <c r="H151" s="118"/>
      <c r="I151" s="15"/>
      <c r="J151" s="42"/>
      <c r="K151" s="119"/>
      <c r="L151" s="15"/>
      <c r="M151" s="42"/>
      <c r="N151" s="35"/>
    </row>
    <row r="152" spans="1:14" ht="12.75">
      <c r="A152" s="42"/>
      <c r="B152" s="119"/>
      <c r="C152" s="15"/>
      <c r="D152" s="42"/>
      <c r="E152" s="119"/>
      <c r="F152" s="15"/>
      <c r="G152" s="42"/>
      <c r="H152" s="118"/>
      <c r="I152" s="15"/>
      <c r="J152" s="42"/>
      <c r="K152" s="119"/>
      <c r="L152" s="15"/>
      <c r="M152" s="42"/>
      <c r="N152" s="35"/>
    </row>
    <row r="153" spans="1:14" ht="12.75">
      <c r="A153" s="42"/>
      <c r="B153" s="119"/>
      <c r="C153" s="15"/>
      <c r="D153" s="42"/>
      <c r="E153" s="119"/>
      <c r="F153" s="15"/>
      <c r="G153" s="42"/>
      <c r="H153" s="118"/>
      <c r="I153" s="15"/>
      <c r="J153" s="42"/>
      <c r="K153" s="119"/>
      <c r="L153" s="15"/>
      <c r="M153" s="42"/>
      <c r="N153" s="35"/>
    </row>
    <row r="154" spans="1:14" ht="12.75">
      <c r="A154" s="42"/>
      <c r="B154" s="119"/>
      <c r="C154" s="15"/>
      <c r="D154" s="42"/>
      <c r="E154" s="119"/>
      <c r="F154" s="15"/>
      <c r="G154" s="42"/>
      <c r="H154" s="118"/>
      <c r="I154" s="15"/>
      <c r="J154" s="42"/>
      <c r="K154" s="119"/>
      <c r="L154" s="15"/>
      <c r="M154" s="42"/>
      <c r="N154" s="35"/>
    </row>
    <row r="155" spans="1:14" ht="12.75">
      <c r="A155" s="42"/>
      <c r="B155" s="119"/>
      <c r="C155" s="15"/>
      <c r="D155" s="42"/>
      <c r="E155" s="119"/>
      <c r="F155" s="15"/>
      <c r="G155" s="42"/>
      <c r="H155" s="118"/>
      <c r="I155" s="15"/>
      <c r="J155" s="42"/>
      <c r="K155" s="119"/>
      <c r="L155" s="15"/>
      <c r="M155" s="42"/>
      <c r="N155" s="35"/>
    </row>
    <row r="156" spans="1:14" ht="12.75">
      <c r="A156" s="42"/>
      <c r="B156" s="119"/>
      <c r="C156" s="15"/>
      <c r="D156" s="42"/>
      <c r="E156" s="119"/>
      <c r="F156" s="15"/>
      <c r="G156" s="42"/>
      <c r="H156" s="118"/>
      <c r="I156" s="15"/>
      <c r="J156" s="42"/>
      <c r="K156" s="119"/>
      <c r="L156" s="15"/>
      <c r="M156" s="42"/>
      <c r="N156" s="35"/>
    </row>
    <row r="157" spans="1:14" ht="12.75">
      <c r="A157" s="42"/>
      <c r="B157" s="119"/>
      <c r="C157" s="15"/>
      <c r="D157" s="42"/>
      <c r="E157" s="119"/>
      <c r="F157" s="15"/>
      <c r="G157" s="42"/>
      <c r="H157" s="118"/>
      <c r="I157" s="15"/>
      <c r="J157" s="42"/>
      <c r="K157" s="119"/>
      <c r="L157" s="15"/>
      <c r="M157" s="42"/>
      <c r="N157" s="35"/>
    </row>
    <row r="158" spans="1:14" ht="12.75">
      <c r="A158" s="42"/>
      <c r="B158" s="119"/>
      <c r="C158" s="15"/>
      <c r="D158" s="42"/>
      <c r="E158" s="119"/>
      <c r="F158" s="15"/>
      <c r="G158" s="42"/>
      <c r="H158" s="118"/>
      <c r="I158" s="15"/>
      <c r="J158" s="42"/>
      <c r="K158" s="119"/>
      <c r="L158" s="15"/>
      <c r="M158" s="42"/>
      <c r="N158" s="35"/>
    </row>
    <row r="159" spans="1:14" ht="12.75">
      <c r="A159" s="42"/>
      <c r="B159" s="119"/>
      <c r="C159" s="15"/>
      <c r="D159" s="42"/>
      <c r="E159" s="119"/>
      <c r="F159" s="15"/>
      <c r="G159" s="42"/>
      <c r="H159" s="118"/>
      <c r="I159" s="15"/>
      <c r="J159" s="42"/>
      <c r="K159" s="119"/>
      <c r="L159" s="15"/>
      <c r="M159" s="42"/>
      <c r="N159" s="35"/>
    </row>
    <row r="160" spans="1:14" ht="12.75">
      <c r="A160" s="42"/>
      <c r="B160" s="119"/>
      <c r="C160" s="15"/>
      <c r="D160" s="42"/>
      <c r="E160" s="119"/>
      <c r="F160" s="15"/>
      <c r="G160" s="42"/>
      <c r="H160" s="118"/>
      <c r="I160" s="15"/>
      <c r="J160" s="42"/>
      <c r="K160" s="119"/>
      <c r="L160" s="15"/>
      <c r="M160" s="42"/>
      <c r="N160" s="35"/>
    </row>
    <row r="161" spans="1:14" ht="12.75">
      <c r="A161" s="42"/>
      <c r="B161" s="119"/>
      <c r="C161" s="15"/>
      <c r="D161" s="42"/>
      <c r="E161" s="119"/>
      <c r="F161" s="15"/>
      <c r="G161" s="42"/>
      <c r="H161" s="118"/>
      <c r="I161" s="15"/>
      <c r="J161" s="42"/>
      <c r="K161" s="119"/>
      <c r="L161" s="15"/>
      <c r="M161" s="42"/>
      <c r="N161" s="35"/>
    </row>
    <row r="162" spans="1:14" ht="12.75">
      <c r="A162" s="42"/>
      <c r="B162" s="119"/>
      <c r="C162" s="15"/>
      <c r="D162" s="42"/>
      <c r="E162" s="119"/>
      <c r="F162" s="15"/>
      <c r="G162" s="42"/>
      <c r="H162" s="118"/>
      <c r="I162" s="15"/>
      <c r="J162" s="42"/>
      <c r="K162" s="119"/>
      <c r="L162" s="15"/>
      <c r="M162" s="42"/>
      <c r="N162" s="35"/>
    </row>
    <row r="163" spans="1:14" ht="12.75">
      <c r="A163" s="42"/>
      <c r="B163" s="119"/>
      <c r="C163" s="15"/>
      <c r="D163" s="42"/>
      <c r="E163" s="89"/>
      <c r="F163" s="15"/>
      <c r="G163" s="42"/>
      <c r="H163" s="118"/>
      <c r="I163" s="15"/>
      <c r="J163" s="42"/>
      <c r="K163" s="89"/>
      <c r="L163" s="15"/>
      <c r="M163" s="42"/>
      <c r="N163" s="35"/>
    </row>
    <row r="164" spans="1:14" ht="12.75">
      <c r="A164" s="42"/>
      <c r="B164" s="89"/>
      <c r="C164" s="15"/>
      <c r="D164" s="42"/>
      <c r="E164" s="89"/>
      <c r="F164" s="15"/>
      <c r="G164" s="42"/>
      <c r="H164" s="118"/>
      <c r="I164" s="15"/>
      <c r="J164" s="42"/>
      <c r="K164" s="89"/>
      <c r="L164" s="15"/>
      <c r="M164" s="42"/>
      <c r="N164" s="35"/>
    </row>
    <row r="165" spans="1:14" ht="12.75">
      <c r="A165" s="42"/>
      <c r="B165" s="89"/>
      <c r="C165" s="15"/>
      <c r="D165" s="42"/>
      <c r="E165" s="89"/>
      <c r="F165" s="15"/>
      <c r="G165" s="42"/>
      <c r="H165" s="118"/>
      <c r="I165" s="15"/>
      <c r="J165" s="42"/>
      <c r="K165" s="89"/>
      <c r="L165" s="15"/>
      <c r="M165" s="42"/>
      <c r="N165" s="35"/>
    </row>
    <row r="166" spans="1:14" ht="12.75">
      <c r="A166" s="42"/>
      <c r="B166" s="89"/>
      <c r="C166" s="15"/>
      <c r="D166" s="42"/>
      <c r="E166" s="89"/>
      <c r="F166" s="15"/>
      <c r="G166" s="42"/>
      <c r="H166" s="118"/>
      <c r="I166" s="15"/>
      <c r="J166" s="42"/>
      <c r="K166" s="89"/>
      <c r="L166" s="15"/>
      <c r="M166" s="42"/>
      <c r="N166" s="35"/>
    </row>
    <row r="167" spans="1:14" ht="12.75">
      <c r="A167" s="42"/>
      <c r="B167" s="89"/>
      <c r="C167" s="15"/>
      <c r="D167" s="42"/>
      <c r="E167" s="89"/>
      <c r="F167" s="15"/>
      <c r="G167" s="42"/>
      <c r="H167" s="118"/>
      <c r="I167" s="15"/>
      <c r="J167" s="42"/>
      <c r="K167" s="89"/>
      <c r="L167" s="15"/>
      <c r="M167" s="42"/>
      <c r="N167" s="35"/>
    </row>
    <row r="168" spans="1:14" ht="12.75">
      <c r="A168" s="42"/>
      <c r="B168" s="89"/>
      <c r="C168" s="15"/>
      <c r="D168" s="42"/>
      <c r="E168" s="89"/>
      <c r="F168" s="15"/>
      <c r="G168" s="42"/>
      <c r="H168" s="118"/>
      <c r="I168" s="15"/>
      <c r="J168" s="42"/>
      <c r="K168" s="89"/>
      <c r="L168" s="15"/>
      <c r="M168" s="42"/>
      <c r="N168" s="35"/>
    </row>
    <row r="169" spans="1:14" ht="12.75">
      <c r="A169" s="42"/>
      <c r="B169" s="89"/>
      <c r="C169" s="15"/>
      <c r="D169" s="42"/>
      <c r="E169" s="89"/>
      <c r="F169" s="15"/>
      <c r="G169" s="42"/>
      <c r="H169" s="118"/>
      <c r="I169" s="15"/>
      <c r="J169" s="42"/>
      <c r="K169" s="89"/>
      <c r="L169" s="15"/>
      <c r="M169" s="42"/>
      <c r="N169" s="35"/>
    </row>
    <row r="170" spans="1:14" ht="12.75">
      <c r="A170" s="42"/>
      <c r="B170" s="89"/>
      <c r="C170" s="15"/>
      <c r="D170" s="42"/>
      <c r="E170" s="89"/>
      <c r="F170" s="15"/>
      <c r="G170" s="42"/>
      <c r="H170" s="118"/>
      <c r="I170" s="15"/>
      <c r="J170" s="42"/>
      <c r="K170" s="89"/>
      <c r="L170" s="15"/>
      <c r="M170" s="42"/>
      <c r="N170" s="35"/>
    </row>
    <row r="171" spans="1:14" ht="12.75">
      <c r="A171" s="42"/>
      <c r="B171" s="89"/>
      <c r="C171" s="15"/>
      <c r="D171" s="42"/>
      <c r="E171" s="89"/>
      <c r="F171" s="15"/>
      <c r="G171" s="42"/>
      <c r="H171" s="118"/>
      <c r="I171" s="15"/>
      <c r="J171" s="42"/>
      <c r="K171" s="89"/>
      <c r="L171" s="15"/>
      <c r="M171" s="42"/>
      <c r="N171" s="89"/>
    </row>
    <row r="172" spans="1:14" ht="12.75">
      <c r="A172" s="42"/>
      <c r="B172" s="89"/>
      <c r="C172" s="15"/>
      <c r="D172" s="42"/>
      <c r="E172" s="89"/>
      <c r="F172" s="15"/>
      <c r="G172" s="42"/>
      <c r="H172" s="118"/>
      <c r="I172" s="15"/>
      <c r="J172" s="42"/>
      <c r="K172" s="89"/>
      <c r="L172" s="15"/>
      <c r="M172" s="42"/>
      <c r="N172" s="89"/>
    </row>
    <row r="173" spans="1:14" ht="12.75">
      <c r="A173" s="42"/>
      <c r="B173" s="89"/>
      <c r="C173" s="15"/>
      <c r="D173" s="42"/>
      <c r="E173" s="89"/>
      <c r="F173" s="15"/>
      <c r="G173" s="42"/>
      <c r="H173" s="118"/>
      <c r="I173" s="15"/>
      <c r="J173" s="42"/>
      <c r="K173" s="89"/>
      <c r="L173" s="15"/>
      <c r="M173" s="42"/>
      <c r="N173" s="89"/>
    </row>
    <row r="174" spans="1:14" ht="12.75">
      <c r="A174" s="42"/>
      <c r="B174" s="89"/>
      <c r="C174" s="15"/>
      <c r="D174" s="42"/>
      <c r="E174" s="89"/>
      <c r="F174" s="15"/>
      <c r="G174" s="42"/>
      <c r="H174" s="118"/>
      <c r="I174" s="15"/>
      <c r="J174" s="42"/>
      <c r="K174" s="89"/>
      <c r="L174" s="15"/>
      <c r="M174" s="42"/>
      <c r="N174" s="89"/>
    </row>
    <row r="175" spans="1:14" ht="12.75">
      <c r="A175" s="42"/>
      <c r="B175" s="89"/>
      <c r="C175" s="15"/>
      <c r="D175" s="42"/>
      <c r="E175" s="89"/>
      <c r="F175" s="15"/>
      <c r="G175" s="42"/>
      <c r="H175" s="118"/>
      <c r="I175" s="15"/>
      <c r="J175" s="42"/>
      <c r="K175" s="89"/>
      <c r="L175" s="15"/>
      <c r="M175" s="42"/>
      <c r="N175" s="89"/>
    </row>
    <row r="176" spans="1:14" ht="12.75">
      <c r="A176" s="42"/>
      <c r="B176" s="89"/>
      <c r="C176" s="15"/>
      <c r="D176" s="42"/>
      <c r="E176" s="89"/>
      <c r="F176" s="15"/>
      <c r="G176" s="42"/>
      <c r="H176" s="118"/>
      <c r="I176" s="15"/>
      <c r="J176" s="42"/>
      <c r="K176" s="89"/>
      <c r="L176" s="15"/>
      <c r="M176" s="42"/>
      <c r="N176" s="89"/>
    </row>
    <row r="177" spans="1:14" ht="12.75">
      <c r="A177" s="9"/>
      <c r="B177" s="117"/>
      <c r="C177" s="15"/>
      <c r="D177" s="42"/>
      <c r="E177" s="89"/>
      <c r="F177" s="15"/>
      <c r="G177" s="42"/>
      <c r="H177" s="118"/>
      <c r="I177" s="15"/>
      <c r="J177" s="42"/>
      <c r="K177" s="89"/>
      <c r="L177" s="15"/>
      <c r="M177" s="42"/>
      <c r="N177" s="89"/>
    </row>
    <row r="178" spans="1:14" ht="12.75">
      <c r="A178" s="9"/>
      <c r="B178" s="117"/>
      <c r="C178" s="15"/>
      <c r="D178" s="42"/>
      <c r="E178" s="89"/>
      <c r="F178" s="15"/>
      <c r="G178" s="42"/>
      <c r="H178" s="118"/>
      <c r="I178" s="15"/>
      <c r="J178" s="42"/>
      <c r="K178" s="89"/>
      <c r="L178" s="15"/>
      <c r="M178" s="42"/>
      <c r="N178" s="89"/>
    </row>
    <row r="179" spans="1:14" ht="12.75">
      <c r="A179" s="9"/>
      <c r="B179" s="117"/>
      <c r="C179" s="15"/>
      <c r="D179" s="42"/>
      <c r="E179" s="89"/>
      <c r="F179" s="15"/>
      <c r="G179" s="42"/>
      <c r="H179" s="118"/>
      <c r="I179" s="15"/>
      <c r="J179" s="42"/>
      <c r="K179" s="89"/>
      <c r="L179" s="15"/>
      <c r="M179" s="42"/>
      <c r="N179" s="89"/>
    </row>
    <row r="180" spans="1:14" ht="12.75">
      <c r="A180" s="9"/>
      <c r="B180" s="117"/>
      <c r="C180" s="15"/>
      <c r="D180" s="42"/>
      <c r="E180" s="89"/>
      <c r="F180" s="15"/>
      <c r="G180" s="42"/>
      <c r="H180" s="118"/>
      <c r="I180" s="15"/>
      <c r="J180" s="42"/>
      <c r="K180" s="89"/>
      <c r="L180" s="15"/>
      <c r="M180" s="42"/>
      <c r="N180" s="89"/>
    </row>
    <row r="181" spans="1:14" ht="12.75">
      <c r="A181" s="9"/>
      <c r="B181" s="117"/>
      <c r="C181" s="15"/>
      <c r="D181" s="42"/>
      <c r="E181" s="89"/>
      <c r="F181" s="15"/>
      <c r="G181" s="42"/>
      <c r="H181" s="118"/>
      <c r="I181" s="15"/>
      <c r="J181" s="42"/>
      <c r="K181" s="89"/>
      <c r="L181" s="15"/>
      <c r="M181" s="42"/>
      <c r="N181" s="89"/>
    </row>
    <row r="182" spans="1:14" ht="12.75">
      <c r="A182" s="9"/>
      <c r="B182" s="117"/>
      <c r="C182" s="15"/>
      <c r="D182" s="42"/>
      <c r="E182" s="89"/>
      <c r="F182" s="15"/>
      <c r="G182" s="42"/>
      <c r="H182" s="118"/>
      <c r="I182" s="15"/>
      <c r="J182" s="42"/>
      <c r="K182" s="89"/>
      <c r="L182" s="15"/>
      <c r="M182" s="42"/>
      <c r="N182" s="89"/>
    </row>
    <row r="183" spans="1:14" ht="12.75">
      <c r="A183" s="9"/>
      <c r="B183" s="117"/>
      <c r="C183" s="15"/>
      <c r="D183" s="42"/>
      <c r="E183" s="89"/>
      <c r="F183" s="15"/>
      <c r="G183" s="42"/>
      <c r="H183" s="118"/>
      <c r="I183" s="15"/>
      <c r="J183" s="42"/>
      <c r="K183" s="89"/>
      <c r="L183" s="15"/>
      <c r="M183" s="42"/>
      <c r="N183" s="89"/>
    </row>
    <row r="184" spans="1:14" ht="12.75">
      <c r="A184" s="9"/>
      <c r="B184" s="117"/>
      <c r="C184" s="15"/>
      <c r="D184" s="42"/>
      <c r="E184" s="89"/>
      <c r="F184" s="15"/>
      <c r="G184" s="42"/>
      <c r="H184" s="118"/>
      <c r="I184" s="15"/>
      <c r="J184" s="42"/>
      <c r="K184" s="89"/>
      <c r="L184" s="15"/>
      <c r="M184" s="42"/>
      <c r="N184" s="89"/>
    </row>
    <row r="185" spans="1:14" ht="12.75">
      <c r="A185" s="9"/>
      <c r="B185" s="117"/>
      <c r="C185" s="15"/>
      <c r="D185" s="42"/>
      <c r="E185" s="89"/>
      <c r="F185" s="15"/>
      <c r="G185" s="42"/>
      <c r="H185" s="118"/>
      <c r="I185" s="15"/>
      <c r="J185" s="42"/>
      <c r="K185" s="89"/>
      <c r="L185" s="15"/>
      <c r="M185" s="42"/>
      <c r="N185" s="89"/>
    </row>
    <row r="186" spans="1:14" ht="12.75">
      <c r="A186" s="9"/>
      <c r="B186" s="89"/>
      <c r="C186" s="15"/>
      <c r="D186" s="42"/>
      <c r="E186" s="89"/>
      <c r="F186" s="15"/>
      <c r="G186" s="42"/>
      <c r="H186" s="118"/>
      <c r="I186" s="15"/>
      <c r="J186" s="42"/>
      <c r="K186" s="89"/>
      <c r="L186" s="15"/>
      <c r="M186" s="42"/>
      <c r="N186" s="90"/>
    </row>
    <row r="187" spans="1:14" ht="12.75">
      <c r="A187" s="9"/>
      <c r="B187" s="117"/>
      <c r="C187" s="15"/>
      <c r="D187" s="42"/>
      <c r="E187" s="89"/>
      <c r="F187" s="15"/>
      <c r="G187" s="42"/>
      <c r="H187" s="118"/>
      <c r="I187" s="15"/>
      <c r="J187" s="42"/>
      <c r="K187" s="89"/>
      <c r="L187" s="15"/>
      <c r="M187" s="42"/>
      <c r="N187" s="89"/>
    </row>
    <row r="188" spans="1:14" ht="12.75">
      <c r="A188" s="9"/>
      <c r="B188" s="89"/>
      <c r="C188" s="15"/>
      <c r="D188" s="42"/>
      <c r="E188" s="89"/>
      <c r="F188" s="15"/>
      <c r="G188" s="42"/>
      <c r="H188" s="118"/>
      <c r="I188" s="15"/>
      <c r="J188" s="42"/>
      <c r="K188" s="89"/>
      <c r="L188" s="15"/>
      <c r="M188" s="42"/>
      <c r="N188" s="89"/>
    </row>
    <row r="189" spans="1:14" ht="12.75">
      <c r="A189" s="9"/>
      <c r="B189" s="117"/>
      <c r="C189" s="15"/>
      <c r="D189" s="42"/>
      <c r="E189" s="89"/>
      <c r="F189" s="15"/>
      <c r="G189" s="42"/>
      <c r="H189" s="118"/>
      <c r="I189" s="15"/>
      <c r="J189" s="42"/>
      <c r="K189" s="89"/>
      <c r="L189" s="15"/>
      <c r="M189" s="42"/>
      <c r="N189" s="35"/>
    </row>
    <row r="190" spans="1:14" ht="12.75">
      <c r="A190" s="9"/>
      <c r="B190" s="117"/>
      <c r="C190" s="15"/>
      <c r="D190" s="42"/>
      <c r="E190" s="89"/>
      <c r="F190" s="15"/>
      <c r="G190" s="42"/>
      <c r="H190" s="118"/>
      <c r="I190" s="15"/>
      <c r="J190" s="42"/>
      <c r="K190" s="89"/>
      <c r="L190" s="15"/>
      <c r="M190" s="42"/>
      <c r="N190" s="35"/>
    </row>
    <row r="191" spans="1:14" ht="12.75">
      <c r="A191" s="9"/>
      <c r="B191" s="117"/>
      <c r="C191" s="15"/>
      <c r="D191" s="42"/>
      <c r="E191" s="89"/>
      <c r="F191" s="15"/>
      <c r="G191" s="42"/>
      <c r="H191" s="118"/>
      <c r="I191" s="15"/>
      <c r="J191" s="42"/>
      <c r="K191" s="89"/>
      <c r="L191" s="15"/>
      <c r="M191" s="42"/>
      <c r="N191" s="35"/>
    </row>
    <row r="192" spans="1:14" ht="12.75">
      <c r="A192" s="9"/>
      <c r="B192" s="117"/>
      <c r="C192" s="15"/>
      <c r="D192" s="42"/>
      <c r="E192" s="89"/>
      <c r="F192" s="15"/>
      <c r="G192" s="42"/>
      <c r="H192" s="118"/>
      <c r="I192" s="15"/>
      <c r="J192" s="42"/>
      <c r="K192" s="89"/>
      <c r="L192" s="15"/>
      <c r="M192" s="42"/>
      <c r="N192" s="35"/>
    </row>
    <row r="193" spans="1:14" ht="12.75">
      <c r="A193" s="9"/>
      <c r="B193" s="117"/>
      <c r="C193" s="15"/>
      <c r="D193" s="42"/>
      <c r="E193" s="89"/>
      <c r="F193" s="15"/>
      <c r="G193" s="42"/>
      <c r="H193" s="118"/>
      <c r="I193" s="15"/>
      <c r="J193" s="42"/>
      <c r="K193" s="89"/>
      <c r="L193" s="15"/>
      <c r="M193" s="42"/>
      <c r="N193" s="35"/>
    </row>
    <row r="194" spans="1:14" ht="12.75">
      <c r="A194" s="9"/>
      <c r="B194" s="117"/>
      <c r="C194" s="15"/>
      <c r="D194" s="42"/>
      <c r="E194" s="89"/>
      <c r="F194" s="15"/>
      <c r="G194" s="42"/>
      <c r="H194" s="118"/>
      <c r="I194" s="15"/>
      <c r="J194" s="42"/>
      <c r="K194" s="89"/>
      <c r="L194" s="15"/>
      <c r="M194" s="42"/>
      <c r="N194" s="35"/>
    </row>
    <row r="195" spans="1:14" ht="12.75">
      <c r="A195" s="9"/>
      <c r="B195" s="117"/>
      <c r="C195" s="15"/>
      <c r="D195" s="42"/>
      <c r="E195" s="89"/>
      <c r="F195" s="15"/>
      <c r="G195" s="42"/>
      <c r="H195" s="118"/>
      <c r="I195" s="15"/>
      <c r="J195" s="42"/>
      <c r="K195" s="89"/>
      <c r="L195" s="15"/>
      <c r="M195" s="42"/>
      <c r="N195" s="35"/>
    </row>
    <row r="196" spans="1:14" ht="12.75">
      <c r="A196" s="9"/>
      <c r="B196" s="117"/>
      <c r="C196" s="15"/>
      <c r="D196" s="42"/>
      <c r="E196" s="89"/>
      <c r="F196" s="15"/>
      <c r="G196" s="42"/>
      <c r="H196" s="118"/>
      <c r="I196" s="15"/>
      <c r="J196" s="42"/>
      <c r="K196" s="89"/>
      <c r="L196" s="15"/>
      <c r="M196" s="42"/>
      <c r="N196" s="35"/>
    </row>
    <row r="197" spans="1:14" ht="12.75">
      <c r="A197" s="9"/>
      <c r="B197" s="117"/>
      <c r="C197" s="15"/>
      <c r="D197" s="42"/>
      <c r="E197" s="89"/>
      <c r="F197" s="15"/>
      <c r="G197" s="42"/>
      <c r="H197" s="118"/>
      <c r="I197" s="15"/>
      <c r="J197" s="42"/>
      <c r="K197" s="89"/>
      <c r="L197" s="15"/>
      <c r="M197" s="42"/>
      <c r="N197" s="35"/>
    </row>
    <row r="198" spans="1:14" ht="12.75">
      <c r="A198" s="9"/>
      <c r="B198" s="117"/>
      <c r="C198" s="15"/>
      <c r="D198" s="42"/>
      <c r="E198" s="89"/>
      <c r="F198" s="15"/>
      <c r="G198" s="42"/>
      <c r="H198" s="118"/>
      <c r="I198" s="15"/>
      <c r="J198" s="42"/>
      <c r="K198" s="89"/>
      <c r="L198" s="15"/>
      <c r="M198" s="42"/>
      <c r="N198" s="35"/>
    </row>
    <row r="199" spans="1:14" ht="12.75">
      <c r="A199" s="9"/>
      <c r="B199" s="117"/>
      <c r="C199" s="15"/>
      <c r="D199" s="42"/>
      <c r="E199" s="89"/>
      <c r="F199" s="15"/>
      <c r="G199" s="42"/>
      <c r="H199" s="118"/>
      <c r="I199" s="15"/>
      <c r="J199" s="42"/>
      <c r="K199" s="89"/>
      <c r="L199" s="15"/>
      <c r="M199" s="42"/>
      <c r="N199" s="35"/>
    </row>
    <row r="200" spans="1:14" ht="12.75">
      <c r="A200" s="9"/>
      <c r="B200" s="117"/>
      <c r="C200" s="15"/>
      <c r="D200" s="42"/>
      <c r="E200" s="89"/>
      <c r="F200" s="15"/>
      <c r="G200" s="42"/>
      <c r="H200" s="118"/>
      <c r="I200" s="15"/>
      <c r="J200" s="42"/>
      <c r="K200" s="89"/>
      <c r="L200" s="15"/>
      <c r="M200" s="42"/>
      <c r="N200" s="35"/>
    </row>
    <row r="201" spans="1:14" ht="12.75">
      <c r="A201" s="9"/>
      <c r="B201" s="117"/>
      <c r="C201" s="15"/>
      <c r="D201" s="42"/>
      <c r="E201" s="89"/>
      <c r="F201" s="15"/>
      <c r="G201" s="42"/>
      <c r="H201" s="118"/>
      <c r="I201" s="15"/>
      <c r="J201" s="42"/>
      <c r="K201" s="89"/>
      <c r="L201" s="15"/>
      <c r="M201" s="15"/>
      <c r="N201" s="15"/>
    </row>
    <row r="202" spans="1:14" ht="12.75">
      <c r="A202" s="9"/>
      <c r="B202" s="117"/>
      <c r="C202" s="15"/>
      <c r="D202" s="42"/>
      <c r="E202" s="89"/>
      <c r="F202" s="15"/>
      <c r="G202" s="42"/>
      <c r="H202" s="118"/>
      <c r="I202" s="15"/>
      <c r="J202" s="42"/>
      <c r="K202" s="89"/>
      <c r="L202" s="15"/>
      <c r="M202" s="15"/>
      <c r="N202" s="15"/>
    </row>
    <row r="203" spans="1:14" ht="12.75">
      <c r="A203" s="9"/>
      <c r="B203" s="117"/>
      <c r="C203" s="15"/>
      <c r="D203" s="42"/>
      <c r="E203" s="89"/>
      <c r="F203" s="15"/>
      <c r="G203" s="42"/>
      <c r="H203" s="118"/>
      <c r="I203" s="15"/>
      <c r="J203" s="42"/>
      <c r="K203" s="89"/>
      <c r="L203" s="15"/>
      <c r="M203" s="15"/>
      <c r="N203" s="15"/>
    </row>
    <row r="204" spans="1:14" ht="12.75">
      <c r="A204" s="120"/>
      <c r="B204" s="121"/>
      <c r="C204" s="15"/>
      <c r="D204" s="42"/>
      <c r="E204" s="89"/>
      <c r="F204" s="15"/>
      <c r="G204" s="42"/>
      <c r="H204" s="118"/>
      <c r="I204" s="15"/>
      <c r="J204" s="42"/>
      <c r="K204" s="89"/>
      <c r="L204" s="15"/>
      <c r="M204" s="15"/>
      <c r="N204" s="89"/>
    </row>
    <row r="205" spans="1:14" ht="12.75">
      <c r="A205" s="120"/>
      <c r="B205" s="121"/>
      <c r="C205" s="15"/>
      <c r="D205" s="42"/>
      <c r="E205" s="89"/>
      <c r="F205" s="15"/>
      <c r="G205" s="42"/>
      <c r="H205" s="118"/>
      <c r="I205" s="15"/>
      <c r="J205" s="42"/>
      <c r="K205" s="89"/>
      <c r="L205" s="15"/>
      <c r="M205" s="15"/>
      <c r="N205" s="89"/>
    </row>
    <row r="206" spans="1:14" ht="12.75">
      <c r="A206" s="120"/>
      <c r="B206" s="121"/>
      <c r="C206" s="15"/>
      <c r="D206" s="42"/>
      <c r="E206" s="89"/>
      <c r="F206" s="15"/>
      <c r="G206" s="42"/>
      <c r="H206" s="118"/>
      <c r="I206" s="15"/>
      <c r="J206" s="42"/>
      <c r="K206" s="89"/>
      <c r="L206" s="15"/>
      <c r="M206" s="15"/>
      <c r="N206" s="89"/>
    </row>
    <row r="207" spans="1:14" ht="12.75">
      <c r="A207" s="120"/>
      <c r="B207" s="121"/>
      <c r="C207" s="15"/>
      <c r="D207" s="42"/>
      <c r="E207" s="89"/>
      <c r="F207" s="15"/>
      <c r="G207" s="42"/>
      <c r="H207" s="118"/>
      <c r="I207" s="15"/>
      <c r="J207" s="42"/>
      <c r="K207" s="89"/>
      <c r="L207" s="15"/>
      <c r="M207" s="15"/>
      <c r="N207" s="89"/>
    </row>
    <row r="208" spans="1:14" ht="12.75">
      <c r="A208" s="120"/>
      <c r="B208" s="121"/>
      <c r="C208" s="15"/>
      <c r="D208" s="42"/>
      <c r="E208" s="89"/>
      <c r="F208" s="15"/>
      <c r="G208" s="42"/>
      <c r="H208" s="118"/>
      <c r="I208" s="15"/>
      <c r="J208" s="42"/>
      <c r="K208" s="89"/>
      <c r="L208" s="15"/>
      <c r="M208" s="15"/>
      <c r="N208" s="89"/>
    </row>
    <row r="209" spans="1:14" ht="12.75">
      <c r="A209" s="120"/>
      <c r="B209" s="121"/>
      <c r="C209" s="15"/>
      <c r="D209" s="42"/>
      <c r="E209" s="89"/>
      <c r="F209" s="15"/>
      <c r="G209" s="42"/>
      <c r="H209" s="118"/>
      <c r="I209" s="15"/>
      <c r="J209" s="42"/>
      <c r="K209" s="89"/>
      <c r="L209" s="15"/>
      <c r="M209" s="15"/>
      <c r="N209" s="89"/>
    </row>
    <row r="210" spans="1:14" ht="12.75">
      <c r="A210" s="120"/>
      <c r="B210" s="121"/>
      <c r="C210" s="15"/>
      <c r="D210" s="42"/>
      <c r="E210" s="89"/>
      <c r="F210" s="15"/>
      <c r="G210" s="42"/>
      <c r="H210" s="118"/>
      <c r="I210" s="15"/>
      <c r="J210" s="42"/>
      <c r="K210" s="89"/>
      <c r="L210" s="15"/>
      <c r="M210" s="15"/>
      <c r="N210" s="89"/>
    </row>
    <row r="211" spans="1:14" ht="12.75">
      <c r="A211" s="120"/>
      <c r="B211" s="121"/>
      <c r="C211" s="15"/>
      <c r="D211" s="42"/>
      <c r="E211" s="89"/>
      <c r="F211" s="15"/>
      <c r="G211" s="42"/>
      <c r="H211" s="118"/>
      <c r="I211" s="15"/>
      <c r="J211" s="42"/>
      <c r="K211" s="89"/>
      <c r="L211" s="15"/>
      <c r="M211" s="15"/>
      <c r="N211" s="89"/>
    </row>
    <row r="212" spans="1:14" ht="12.75">
      <c r="A212" s="120"/>
      <c r="B212" s="121"/>
      <c r="C212" s="15"/>
      <c r="D212" s="42"/>
      <c r="E212" s="89"/>
      <c r="F212" s="15"/>
      <c r="G212" s="42"/>
      <c r="H212" s="118"/>
      <c r="I212" s="15"/>
      <c r="J212" s="42"/>
      <c r="K212" s="89"/>
      <c r="L212" s="15"/>
      <c r="M212" s="15"/>
      <c r="N212" s="89"/>
    </row>
    <row r="213" spans="1:14" ht="12.75">
      <c r="A213" s="120"/>
      <c r="B213" s="121"/>
      <c r="C213" s="15"/>
      <c r="D213" s="42"/>
      <c r="E213" s="89"/>
      <c r="F213" s="15"/>
      <c r="G213" s="42"/>
      <c r="H213" s="118"/>
      <c r="I213" s="15"/>
      <c r="J213" s="42"/>
      <c r="K213" s="89"/>
      <c r="L213" s="15"/>
      <c r="M213" s="15"/>
      <c r="N213" s="89"/>
    </row>
    <row r="214" spans="1:14" ht="12.75">
      <c r="A214" s="120"/>
      <c r="B214" s="121"/>
      <c r="C214" s="15"/>
      <c r="D214" s="42"/>
      <c r="E214" s="89"/>
      <c r="F214" s="15"/>
      <c r="G214" s="42"/>
      <c r="H214" s="118"/>
      <c r="I214" s="15"/>
      <c r="J214" s="42"/>
      <c r="K214" s="89"/>
      <c r="L214" s="15"/>
      <c r="M214" s="15"/>
      <c r="N214" s="89"/>
    </row>
    <row r="215" spans="1:14" ht="12.75">
      <c r="A215" s="120"/>
      <c r="B215" s="121"/>
      <c r="C215" s="15"/>
      <c r="D215" s="42"/>
      <c r="E215" s="89"/>
      <c r="F215" s="15"/>
      <c r="G215" s="42"/>
      <c r="H215" s="118"/>
      <c r="I215" s="15"/>
      <c r="J215" s="42"/>
      <c r="K215" s="89"/>
      <c r="L215" s="15"/>
      <c r="M215" s="15"/>
      <c r="N215" s="89"/>
    </row>
    <row r="216" spans="1:14" ht="12.75">
      <c r="A216" s="120"/>
      <c r="B216" s="121"/>
      <c r="C216" s="15"/>
      <c r="D216" s="42"/>
      <c r="E216" s="89"/>
      <c r="F216" s="15"/>
      <c r="G216" s="42"/>
      <c r="H216" s="118"/>
      <c r="I216" s="15"/>
      <c r="J216" s="42"/>
      <c r="K216" s="89"/>
      <c r="L216" s="15"/>
      <c r="M216" s="15"/>
      <c r="N216" s="89"/>
    </row>
    <row r="217" spans="1:14" ht="12.75">
      <c r="A217" s="120"/>
      <c r="B217" s="121"/>
      <c r="C217" s="15"/>
      <c r="D217" s="42"/>
      <c r="E217" s="89"/>
      <c r="F217" s="15"/>
      <c r="G217" s="42"/>
      <c r="H217" s="118"/>
      <c r="I217" s="15"/>
      <c r="J217" s="42"/>
      <c r="K217" s="89"/>
      <c r="L217" s="15"/>
      <c r="M217" s="15"/>
      <c r="N217" s="89"/>
    </row>
    <row r="218" spans="1:14" ht="12.75">
      <c r="A218" s="120"/>
      <c r="B218" s="121"/>
      <c r="C218" s="15"/>
      <c r="D218" s="42"/>
      <c r="E218" s="89"/>
      <c r="F218" s="15"/>
      <c r="G218" s="42"/>
      <c r="H218" s="118"/>
      <c r="I218" s="15"/>
      <c r="J218" s="42"/>
      <c r="K218" s="89"/>
      <c r="L218" s="15"/>
      <c r="M218" s="15"/>
      <c r="N218" s="89"/>
    </row>
    <row r="219" spans="1:14" ht="12.75">
      <c r="A219" s="120"/>
      <c r="B219" s="121"/>
      <c r="C219" s="15"/>
      <c r="D219" s="42"/>
      <c r="E219" s="89"/>
      <c r="F219" s="15"/>
      <c r="G219" s="42"/>
      <c r="H219" s="118"/>
      <c r="I219" s="15"/>
      <c r="J219" s="42"/>
      <c r="K219" s="89"/>
      <c r="L219" s="15"/>
      <c r="M219" s="15"/>
      <c r="N219" s="89"/>
    </row>
    <row r="220" spans="1:14" ht="12.75">
      <c r="A220" s="120"/>
      <c r="B220" s="121"/>
      <c r="C220" s="15"/>
      <c r="D220" s="42"/>
      <c r="E220" s="89"/>
      <c r="F220" s="15"/>
      <c r="G220" s="42"/>
      <c r="H220" s="118"/>
      <c r="I220" s="15"/>
      <c r="J220" s="42"/>
      <c r="K220" s="89"/>
      <c r="L220" s="15"/>
      <c r="M220" s="15"/>
      <c r="N220" s="89"/>
    </row>
    <row r="221" spans="1:14" ht="12.75">
      <c r="A221" s="120"/>
      <c r="B221" s="121"/>
      <c r="C221" s="15"/>
      <c r="D221" s="42"/>
      <c r="E221" s="89"/>
      <c r="F221" s="15"/>
      <c r="G221" s="42"/>
      <c r="H221" s="118"/>
      <c r="I221" s="15"/>
      <c r="J221" s="42"/>
      <c r="K221" s="89"/>
      <c r="L221" s="15"/>
      <c r="M221" s="15"/>
      <c r="N221" s="89"/>
    </row>
    <row r="222" spans="1:14" ht="12.75">
      <c r="A222" s="120"/>
      <c r="B222" s="120"/>
      <c r="C222" s="15"/>
      <c r="D222" s="15"/>
      <c r="E222" s="15"/>
      <c r="F222" s="15"/>
      <c r="G222" s="15"/>
      <c r="H222" s="118"/>
      <c r="I222" s="15"/>
      <c r="J222" s="15"/>
      <c r="K222" s="15"/>
      <c r="L222" s="15"/>
      <c r="M222" s="15"/>
      <c r="N222" s="15"/>
    </row>
    <row r="223" spans="1:14" ht="12.75">
      <c r="A223" s="2"/>
      <c r="B223" s="2"/>
      <c r="C223" s="15"/>
      <c r="D223" s="15"/>
      <c r="E223" s="15"/>
      <c r="F223" s="15"/>
      <c r="G223" s="15"/>
      <c r="H223" s="118"/>
      <c r="I223" s="15"/>
      <c r="J223" s="15"/>
      <c r="K223" s="15"/>
      <c r="L223" s="15"/>
      <c r="M223" s="15"/>
      <c r="N223" s="15"/>
    </row>
    <row r="224" spans="1:14" ht="12.75">
      <c r="A224" s="2"/>
      <c r="B224" s="2"/>
      <c r="C224" s="15"/>
      <c r="D224" s="15"/>
      <c r="E224" s="15"/>
      <c r="F224" s="15"/>
      <c r="G224" s="15"/>
      <c r="H224" s="118"/>
      <c r="I224" s="15"/>
      <c r="J224" s="15"/>
      <c r="K224" s="15"/>
      <c r="L224" s="15"/>
      <c r="M224" s="15"/>
      <c r="N224" s="15"/>
    </row>
    <row r="225" spans="1:14" ht="12.75">
      <c r="A225" s="2"/>
      <c r="B225" s="2"/>
      <c r="C225" s="15"/>
      <c r="D225" s="15"/>
      <c r="E225" s="15"/>
      <c r="F225" s="15"/>
      <c r="G225" s="15"/>
      <c r="H225" s="118"/>
      <c r="I225" s="15"/>
      <c r="J225" s="15"/>
      <c r="K225" s="15"/>
      <c r="L225" s="15"/>
      <c r="M225" s="15"/>
      <c r="N225" s="15"/>
    </row>
    <row r="226" spans="1:14" ht="12.75">
      <c r="A226" s="2"/>
      <c r="B226" s="2"/>
      <c r="C226" s="15"/>
      <c r="D226" s="15"/>
      <c r="E226" s="15"/>
      <c r="F226" s="15"/>
      <c r="G226" s="15"/>
      <c r="H226" s="118"/>
      <c r="I226" s="15"/>
      <c r="J226" s="15"/>
      <c r="K226" s="15"/>
      <c r="L226" s="15"/>
      <c r="M226" s="15"/>
      <c r="N226" s="15"/>
    </row>
    <row r="227" spans="1:14" ht="12.75">
      <c r="A227" s="2"/>
      <c r="B227" s="2"/>
      <c r="C227" s="15"/>
      <c r="D227" s="15"/>
      <c r="E227" s="15"/>
      <c r="F227" s="15"/>
      <c r="G227" s="15"/>
      <c r="H227" s="118"/>
      <c r="I227" s="15"/>
      <c r="J227" s="15"/>
      <c r="K227" s="15"/>
      <c r="L227" s="15"/>
      <c r="M227" s="15"/>
      <c r="N227" s="15"/>
    </row>
    <row r="228" spans="1:14" ht="12.75">
      <c r="A228" s="2"/>
      <c r="B228" s="2"/>
      <c r="C228" s="15"/>
      <c r="D228" s="15"/>
      <c r="E228" s="15"/>
      <c r="F228" s="15"/>
      <c r="G228" s="15"/>
      <c r="H228" s="118"/>
      <c r="I228" s="15"/>
      <c r="J228" s="15"/>
      <c r="K228" s="15"/>
      <c r="L228" s="15"/>
      <c r="M228" s="15"/>
      <c r="N228" s="15"/>
    </row>
    <row r="229" spans="1:14" ht="12.75">
      <c r="A229" s="2"/>
      <c r="B229" s="2"/>
      <c r="C229" s="15"/>
      <c r="D229" s="15"/>
      <c r="E229" s="15"/>
      <c r="F229" s="15"/>
      <c r="G229" s="15"/>
      <c r="H229" s="118"/>
      <c r="I229" s="15"/>
      <c r="J229" s="15"/>
      <c r="K229" s="15"/>
      <c r="L229" s="15"/>
      <c r="M229" s="15"/>
      <c r="N229" s="15"/>
    </row>
    <row r="230" spans="1:14" ht="12.75">
      <c r="A230" s="2"/>
      <c r="B230" s="2"/>
      <c r="C230" s="15"/>
      <c r="D230" s="15"/>
      <c r="E230" s="15"/>
      <c r="F230" s="15"/>
      <c r="G230" s="15"/>
      <c r="H230" s="118"/>
      <c r="I230" s="15"/>
      <c r="J230" s="15"/>
      <c r="K230" s="15"/>
      <c r="L230" s="15"/>
      <c r="M230" s="15"/>
      <c r="N230" s="15"/>
    </row>
    <row r="231" spans="1:14" ht="12.75">
      <c r="A231" s="2"/>
      <c r="B231" s="2"/>
      <c r="C231" s="15"/>
      <c r="D231" s="15"/>
      <c r="E231" s="15"/>
      <c r="F231" s="15"/>
      <c r="G231" s="15"/>
      <c r="H231" s="118"/>
      <c r="I231" s="15"/>
      <c r="J231" s="15"/>
      <c r="K231" s="15"/>
      <c r="L231" s="15"/>
      <c r="M231" s="15"/>
      <c r="N231" s="15"/>
    </row>
    <row r="232" spans="1:14" ht="12.75">
      <c r="A232" s="2"/>
      <c r="B232" s="2"/>
      <c r="C232" s="15"/>
      <c r="D232" s="15"/>
      <c r="E232" s="15"/>
      <c r="F232" s="15"/>
      <c r="G232" s="15"/>
      <c r="H232" s="118"/>
      <c r="I232" s="15"/>
      <c r="J232" s="15"/>
      <c r="K232" s="15"/>
      <c r="L232" s="15"/>
      <c r="M232" s="15"/>
      <c r="N232" s="15"/>
    </row>
    <row r="233" spans="1:14" ht="12.75">
      <c r="A233" s="2"/>
      <c r="B233" s="2"/>
      <c r="C233" s="15"/>
      <c r="D233" s="15"/>
      <c r="E233" s="15"/>
      <c r="F233" s="15"/>
      <c r="G233" s="15"/>
      <c r="H233" s="118"/>
      <c r="I233" s="15"/>
      <c r="J233" s="15"/>
      <c r="K233" s="15"/>
      <c r="L233" s="15"/>
      <c r="M233" s="15"/>
      <c r="N233" s="15"/>
    </row>
    <row r="234" spans="1:14" ht="12.75">
      <c r="A234" s="2"/>
      <c r="B234" s="2"/>
      <c r="C234" s="15"/>
      <c r="D234" s="15"/>
      <c r="E234" s="15"/>
      <c r="F234" s="15"/>
      <c r="G234" s="15"/>
      <c r="H234" s="118"/>
      <c r="I234" s="15"/>
      <c r="J234" s="15"/>
      <c r="K234" s="15"/>
      <c r="L234" s="15"/>
      <c r="M234" s="15"/>
      <c r="N234" s="15"/>
    </row>
    <row r="235" spans="1:14" ht="12.75">
      <c r="A235" s="2"/>
      <c r="B235" s="2"/>
      <c r="C235" s="15"/>
      <c r="D235" s="15"/>
      <c r="E235" s="15"/>
      <c r="F235" s="15"/>
      <c r="G235" s="15"/>
      <c r="H235" s="118"/>
      <c r="I235" s="15"/>
      <c r="J235" s="15"/>
      <c r="K235" s="15"/>
      <c r="L235" s="15"/>
      <c r="M235" s="15"/>
      <c r="N235" s="15"/>
    </row>
    <row r="236" spans="1:14" ht="12.75">
      <c r="A236" s="2"/>
      <c r="B236" s="2"/>
      <c r="C236" s="15"/>
      <c r="D236" s="15"/>
      <c r="E236" s="15"/>
      <c r="F236" s="15"/>
      <c r="G236" s="15"/>
      <c r="H236" s="118"/>
      <c r="I236" s="15"/>
      <c r="J236" s="15"/>
      <c r="K236" s="15"/>
      <c r="L236" s="15"/>
      <c r="M236" s="15"/>
      <c r="N236" s="15"/>
    </row>
    <row r="237" spans="1:14" ht="12.75">
      <c r="A237" s="2"/>
      <c r="B237" s="2"/>
      <c r="C237" s="15"/>
      <c r="D237" s="15"/>
      <c r="E237" s="15"/>
      <c r="F237" s="15"/>
      <c r="G237" s="15"/>
      <c r="H237" s="118"/>
      <c r="I237" s="15"/>
      <c r="J237" s="15"/>
      <c r="K237" s="15"/>
      <c r="L237" s="15"/>
      <c r="M237" s="15"/>
      <c r="N237" s="15"/>
    </row>
    <row r="238" spans="1:14" ht="12.75">
      <c r="A238" s="2"/>
      <c r="B238" s="2"/>
      <c r="C238" s="15"/>
      <c r="D238" s="15"/>
      <c r="E238" s="15"/>
      <c r="F238" s="15"/>
      <c r="G238" s="15"/>
      <c r="H238" s="118"/>
      <c r="I238" s="15"/>
      <c r="J238" s="15"/>
      <c r="K238" s="15"/>
      <c r="L238" s="15"/>
      <c r="M238" s="15"/>
      <c r="N238" s="15"/>
    </row>
    <row r="239" spans="1:14" ht="12.75">
      <c r="A239" s="2"/>
      <c r="B239" s="2"/>
      <c r="C239" s="15"/>
      <c r="D239" s="15"/>
      <c r="E239" s="15"/>
      <c r="F239" s="15"/>
      <c r="G239" s="15"/>
      <c r="H239" s="118"/>
      <c r="I239" s="15"/>
      <c r="J239" s="15"/>
      <c r="K239" s="15"/>
      <c r="L239" s="15"/>
      <c r="M239" s="15"/>
      <c r="N239" s="15"/>
    </row>
    <row r="240" spans="1:14" ht="12.75">
      <c r="A240" s="2"/>
      <c r="B240" s="2"/>
      <c r="C240" s="15"/>
      <c r="D240" s="15"/>
      <c r="E240" s="15"/>
      <c r="F240" s="15"/>
      <c r="G240" s="15"/>
      <c r="H240" s="118"/>
      <c r="I240" s="15"/>
      <c r="J240" s="15"/>
      <c r="K240" s="15"/>
      <c r="L240" s="15"/>
      <c r="M240" s="15"/>
      <c r="N240" s="15"/>
    </row>
    <row r="241" spans="1:14" ht="12.75">
      <c r="A241" s="2"/>
      <c r="B241" s="2"/>
      <c r="C241" s="15"/>
      <c r="D241" s="15"/>
      <c r="E241" s="15"/>
      <c r="F241" s="15"/>
      <c r="G241" s="15"/>
      <c r="H241" s="118"/>
      <c r="I241" s="15"/>
      <c r="J241" s="15"/>
      <c r="K241" s="15"/>
      <c r="L241" s="15"/>
      <c r="M241" s="15"/>
      <c r="N241" s="15"/>
    </row>
    <row r="242" spans="1:14" ht="12.75">
      <c r="A242" s="2"/>
      <c r="B242" s="2"/>
      <c r="C242" s="15"/>
      <c r="D242" s="15"/>
      <c r="E242" s="15"/>
      <c r="F242" s="15"/>
      <c r="G242" s="15"/>
      <c r="H242" s="118"/>
      <c r="I242" s="15"/>
      <c r="J242" s="15"/>
      <c r="K242" s="15"/>
      <c r="L242" s="15"/>
      <c r="M242" s="15"/>
      <c r="N242" s="15"/>
    </row>
    <row r="243" spans="1:14" ht="12.75">
      <c r="A243" s="2"/>
      <c r="B243" s="2"/>
      <c r="C243" s="15"/>
      <c r="D243" s="15"/>
      <c r="E243" s="15"/>
      <c r="F243" s="15"/>
      <c r="G243" s="15"/>
      <c r="H243" s="118"/>
      <c r="I243" s="15"/>
      <c r="J243" s="15"/>
      <c r="K243" s="15"/>
      <c r="L243" s="15"/>
      <c r="M243" s="15"/>
      <c r="N243" s="15"/>
    </row>
    <row r="244" spans="1:14" ht="12.75">
      <c r="A244" s="2"/>
      <c r="B244" s="2"/>
      <c r="C244" s="15"/>
      <c r="D244" s="15"/>
      <c r="E244" s="15"/>
      <c r="F244" s="15"/>
      <c r="G244" s="15"/>
      <c r="H244" s="118"/>
      <c r="I244" s="15"/>
      <c r="J244" s="15"/>
      <c r="K244" s="15"/>
      <c r="L244" s="15"/>
      <c r="M244" s="15"/>
      <c r="N244" s="15"/>
    </row>
    <row r="245" spans="1:14" ht="12.75">
      <c r="A245" s="2"/>
      <c r="B245" s="2"/>
      <c r="C245" s="15"/>
      <c r="D245" s="15"/>
      <c r="E245" s="15"/>
      <c r="F245" s="15"/>
      <c r="G245" s="15"/>
      <c r="H245" s="118"/>
      <c r="I245" s="15"/>
      <c r="J245" s="15"/>
      <c r="K245" s="15"/>
      <c r="L245" s="15"/>
      <c r="M245" s="15"/>
      <c r="N245" s="15"/>
    </row>
    <row r="246" spans="1:14" ht="12.75">
      <c r="A246" s="2"/>
      <c r="B246" s="2"/>
      <c r="C246" s="15"/>
      <c r="D246" s="15"/>
      <c r="E246" s="15"/>
      <c r="F246" s="15"/>
      <c r="G246" s="15"/>
      <c r="H246" s="118"/>
      <c r="I246" s="15"/>
      <c r="J246" s="15"/>
      <c r="K246" s="15"/>
      <c r="L246" s="15"/>
      <c r="M246" s="15"/>
      <c r="N246" s="15"/>
    </row>
    <row r="247" spans="1:14" ht="12.75">
      <c r="A247" s="2"/>
      <c r="B247" s="2"/>
      <c r="C247" s="15"/>
      <c r="D247" s="15"/>
      <c r="E247" s="15"/>
      <c r="F247" s="15"/>
      <c r="G247" s="15"/>
      <c r="H247" s="118"/>
      <c r="I247" s="15"/>
      <c r="J247" s="15"/>
      <c r="K247" s="15"/>
      <c r="L247" s="15"/>
      <c r="M247" s="15"/>
      <c r="N247" s="15"/>
    </row>
    <row r="248" spans="1:14" ht="12.75">
      <c r="A248" s="2"/>
      <c r="B248" s="2"/>
      <c r="C248" s="15"/>
      <c r="D248" s="15"/>
      <c r="E248" s="15"/>
      <c r="F248" s="15"/>
      <c r="G248" s="15"/>
      <c r="H248" s="118"/>
      <c r="I248" s="15"/>
      <c r="J248" s="15"/>
      <c r="K248" s="15"/>
      <c r="L248" s="15"/>
      <c r="M248" s="15"/>
      <c r="N248" s="15"/>
    </row>
    <row r="249" spans="1:14" ht="12.75">
      <c r="A249" s="2"/>
      <c r="B249" s="2"/>
      <c r="C249" s="15"/>
      <c r="D249" s="15"/>
      <c r="E249" s="15"/>
      <c r="F249" s="15"/>
      <c r="G249" s="15"/>
      <c r="H249" s="118"/>
      <c r="I249" s="15"/>
      <c r="J249" s="15"/>
      <c r="K249" s="15"/>
      <c r="L249" s="15"/>
      <c r="M249" s="15"/>
      <c r="N249" s="15"/>
    </row>
    <row r="250" spans="1:14" ht="12.75">
      <c r="A250" s="2"/>
      <c r="B250" s="2"/>
      <c r="C250" s="15"/>
      <c r="D250" s="15"/>
      <c r="E250" s="15"/>
      <c r="F250" s="15"/>
      <c r="G250" s="15"/>
      <c r="H250" s="118"/>
      <c r="I250" s="15"/>
      <c r="J250" s="15"/>
      <c r="K250" s="15"/>
      <c r="L250" s="15"/>
      <c r="M250" s="15"/>
      <c r="N250" s="15"/>
    </row>
    <row r="251" spans="1:14" ht="12.75">
      <c r="A251" s="2"/>
      <c r="B251" s="2"/>
      <c r="C251" s="15"/>
      <c r="D251" s="15"/>
      <c r="E251" s="15"/>
      <c r="F251" s="15"/>
      <c r="G251" s="15"/>
      <c r="H251" s="118"/>
      <c r="I251" s="15"/>
      <c r="J251" s="15"/>
      <c r="K251" s="15"/>
      <c r="L251" s="15"/>
      <c r="M251" s="15"/>
      <c r="N251" s="15"/>
    </row>
    <row r="252" spans="1:14" ht="12.75">
      <c r="A252" s="2"/>
      <c r="B252" s="2"/>
      <c r="C252" s="15"/>
      <c r="D252" s="15"/>
      <c r="E252" s="15"/>
      <c r="F252" s="15"/>
      <c r="G252" s="15"/>
      <c r="H252" s="118"/>
      <c r="I252" s="15"/>
      <c r="J252" s="15"/>
      <c r="K252" s="15"/>
      <c r="L252" s="15"/>
      <c r="M252" s="15"/>
      <c r="N252" s="15"/>
    </row>
    <row r="253" spans="1:14" ht="12.75">
      <c r="A253" s="2"/>
      <c r="B253" s="2"/>
      <c r="C253" s="15"/>
      <c r="D253" s="15"/>
      <c r="E253" s="15"/>
      <c r="F253" s="15"/>
      <c r="G253" s="15"/>
      <c r="H253" s="118"/>
      <c r="I253" s="15"/>
      <c r="J253" s="15"/>
      <c r="K253" s="15"/>
      <c r="L253" s="15"/>
      <c r="M253" s="15"/>
      <c r="N253" s="15"/>
    </row>
    <row r="254" spans="1:14" ht="12.75">
      <c r="A254" s="2"/>
      <c r="B254" s="2"/>
      <c r="C254" s="15"/>
      <c r="D254" s="15"/>
      <c r="E254" s="15"/>
      <c r="F254" s="15"/>
      <c r="G254" s="15"/>
      <c r="H254" s="118"/>
      <c r="I254" s="15"/>
      <c r="J254" s="15"/>
      <c r="K254" s="15"/>
      <c r="L254" s="15"/>
      <c r="M254" s="15"/>
      <c r="N254" s="15"/>
    </row>
    <row r="255" spans="1:14" ht="12.75">
      <c r="A255" s="2"/>
      <c r="B255" s="2"/>
      <c r="C255" s="15"/>
      <c r="D255" s="15"/>
      <c r="E255" s="15"/>
      <c r="F255" s="15"/>
      <c r="G255" s="15"/>
      <c r="H255" s="118"/>
      <c r="I255" s="15"/>
      <c r="J255" s="15"/>
      <c r="K255" s="15"/>
      <c r="L255" s="15"/>
      <c r="M255" s="15"/>
      <c r="N255" s="15"/>
    </row>
    <row r="256" spans="1:14" ht="12.75">
      <c r="A256" s="2"/>
      <c r="B256" s="2"/>
      <c r="C256" s="15"/>
      <c r="D256" s="15"/>
      <c r="E256" s="15"/>
      <c r="F256" s="15"/>
      <c r="G256" s="15"/>
      <c r="H256" s="118"/>
      <c r="I256" s="15"/>
      <c r="J256" s="15"/>
      <c r="K256" s="15"/>
      <c r="L256" s="15"/>
      <c r="M256" s="15"/>
      <c r="N256" s="15"/>
    </row>
    <row r="257" spans="1:14" ht="12.75">
      <c r="A257" s="2"/>
      <c r="B257" s="2"/>
      <c r="C257" s="15"/>
      <c r="D257" s="15"/>
      <c r="E257" s="15"/>
      <c r="F257" s="15"/>
      <c r="G257" s="15"/>
      <c r="H257" s="118"/>
      <c r="I257" s="15"/>
      <c r="J257" s="15"/>
      <c r="K257" s="15"/>
      <c r="L257" s="15"/>
      <c r="M257" s="15"/>
      <c r="N257" s="15"/>
    </row>
    <row r="258" spans="1:14" ht="12.75">
      <c r="A258" s="2"/>
      <c r="B258" s="2"/>
      <c r="C258" s="15"/>
      <c r="D258" s="15"/>
      <c r="E258" s="15"/>
      <c r="F258" s="15"/>
      <c r="G258" s="15"/>
      <c r="H258" s="118"/>
      <c r="I258" s="15"/>
      <c r="J258" s="15"/>
      <c r="K258" s="15"/>
      <c r="L258" s="15"/>
      <c r="M258" s="15"/>
      <c r="N258" s="15"/>
    </row>
    <row r="259" spans="1:14" ht="12.75">
      <c r="A259" s="2"/>
      <c r="B259" s="2"/>
      <c r="C259" s="15"/>
      <c r="D259" s="15"/>
      <c r="E259" s="15"/>
      <c r="F259" s="15"/>
      <c r="G259" s="15"/>
      <c r="H259" s="118"/>
      <c r="I259" s="15"/>
      <c r="J259" s="15"/>
      <c r="K259" s="15"/>
      <c r="L259" s="15"/>
      <c r="M259" s="15"/>
      <c r="N259" s="15"/>
    </row>
    <row r="260" spans="1:14" ht="12.75">
      <c r="A260" s="2"/>
      <c r="B260" s="2"/>
      <c r="C260" s="15"/>
      <c r="D260" s="15"/>
      <c r="E260" s="15"/>
      <c r="F260" s="15"/>
      <c r="G260" s="15"/>
      <c r="H260" s="118"/>
      <c r="I260" s="15"/>
      <c r="J260" s="15"/>
      <c r="K260" s="15"/>
      <c r="L260" s="15"/>
      <c r="M260" s="15"/>
      <c r="N260" s="15"/>
    </row>
    <row r="261" spans="1:14" ht="12.75">
      <c r="A261" s="2"/>
      <c r="B261" s="2"/>
      <c r="C261" s="15"/>
      <c r="D261" s="15"/>
      <c r="E261" s="15"/>
      <c r="F261" s="15"/>
      <c r="G261" s="15"/>
      <c r="H261" s="118"/>
      <c r="I261" s="15"/>
      <c r="J261" s="15"/>
      <c r="K261" s="15"/>
      <c r="L261" s="15"/>
      <c r="M261" s="15"/>
      <c r="N261" s="15"/>
    </row>
    <row r="262" spans="1:14" ht="12.75">
      <c r="A262" s="2"/>
      <c r="B262" s="2"/>
      <c r="C262" s="15"/>
      <c r="D262" s="15"/>
      <c r="E262" s="15"/>
      <c r="F262" s="15"/>
      <c r="G262" s="15"/>
      <c r="H262" s="118"/>
      <c r="I262" s="15"/>
      <c r="J262" s="15"/>
      <c r="K262" s="15"/>
      <c r="L262" s="15"/>
      <c r="M262" s="15"/>
      <c r="N262" s="15"/>
    </row>
    <row r="263" spans="1:14" ht="12.75">
      <c r="A263" s="2"/>
      <c r="B263" s="2"/>
      <c r="C263" s="15"/>
      <c r="D263" s="15"/>
      <c r="E263" s="15"/>
      <c r="F263" s="15"/>
      <c r="G263" s="15"/>
      <c r="H263" s="118"/>
      <c r="I263" s="15"/>
      <c r="J263" s="15"/>
      <c r="K263" s="15"/>
      <c r="L263" s="15"/>
      <c r="M263" s="15"/>
      <c r="N263" s="15"/>
    </row>
    <row r="264" spans="1:14" ht="12.75">
      <c r="A264" s="2"/>
      <c r="B264" s="2"/>
      <c r="C264" s="15"/>
      <c r="D264" s="15"/>
      <c r="E264" s="15"/>
      <c r="F264" s="15"/>
      <c r="G264" s="15"/>
      <c r="H264" s="118"/>
      <c r="I264" s="15"/>
      <c r="J264" s="15"/>
      <c r="K264" s="15"/>
      <c r="L264" s="15"/>
      <c r="M264" s="15"/>
      <c r="N264" s="15"/>
    </row>
    <row r="265" spans="1:14" ht="12.75">
      <c r="A265" s="2"/>
      <c r="B265" s="2"/>
      <c r="C265" s="15"/>
      <c r="D265" s="15"/>
      <c r="E265" s="15"/>
      <c r="F265" s="15"/>
      <c r="G265" s="15"/>
      <c r="H265" s="118"/>
      <c r="I265" s="15"/>
      <c r="J265" s="15"/>
      <c r="K265" s="15"/>
      <c r="L265" s="15"/>
      <c r="M265" s="15"/>
      <c r="N265" s="15"/>
    </row>
    <row r="266" spans="1:14" ht="12.75">
      <c r="A266" s="2"/>
      <c r="B266" s="2"/>
      <c r="C266" s="15"/>
      <c r="D266" s="15"/>
      <c r="E266" s="15"/>
      <c r="F266" s="15"/>
      <c r="G266" s="15"/>
      <c r="H266" s="118"/>
      <c r="I266" s="15"/>
      <c r="J266" s="15"/>
      <c r="K266" s="15"/>
      <c r="L266" s="15"/>
      <c r="M266" s="15"/>
      <c r="N266" s="15"/>
    </row>
    <row r="267" spans="1:14" ht="12.75">
      <c r="A267" s="2"/>
      <c r="B267" s="2"/>
      <c r="C267" s="15"/>
      <c r="D267" s="15"/>
      <c r="E267" s="15"/>
      <c r="F267" s="15"/>
      <c r="G267" s="15"/>
      <c r="H267" s="118"/>
      <c r="I267" s="15"/>
      <c r="J267" s="15"/>
      <c r="K267" s="15"/>
      <c r="L267" s="15"/>
      <c r="M267" s="15"/>
      <c r="N267" s="15"/>
    </row>
    <row r="268" spans="1:14" ht="12.75">
      <c r="A268" s="2"/>
      <c r="B268" s="2"/>
      <c r="C268" s="15"/>
      <c r="D268" s="15"/>
      <c r="E268" s="15"/>
      <c r="F268" s="15"/>
      <c r="G268" s="15"/>
      <c r="H268" s="118"/>
      <c r="I268" s="15"/>
      <c r="J268" s="15"/>
      <c r="K268" s="15"/>
      <c r="L268" s="15"/>
      <c r="M268" s="15"/>
      <c r="N268" s="15"/>
    </row>
    <row r="269" spans="1:14" ht="12.75">
      <c r="A269" s="2"/>
      <c r="B269" s="2"/>
      <c r="C269" s="15"/>
      <c r="D269" s="15"/>
      <c r="E269" s="15"/>
      <c r="F269" s="15"/>
      <c r="G269" s="15"/>
      <c r="H269" s="118"/>
      <c r="I269" s="15"/>
      <c r="J269" s="15"/>
      <c r="K269" s="15"/>
      <c r="L269" s="15"/>
      <c r="M269" s="15"/>
      <c r="N269" s="15"/>
    </row>
    <row r="270" spans="1:14" ht="12.75">
      <c r="A270" s="2"/>
      <c r="B270" s="2"/>
      <c r="C270" s="15"/>
      <c r="D270" s="15"/>
      <c r="E270" s="15"/>
      <c r="F270" s="15"/>
      <c r="G270" s="15"/>
      <c r="H270" s="118"/>
      <c r="I270" s="15"/>
      <c r="J270" s="15"/>
      <c r="K270" s="15"/>
      <c r="L270" s="15"/>
      <c r="M270" s="15"/>
      <c r="N270" s="15"/>
    </row>
    <row r="271" spans="1:14" ht="12.75">
      <c r="A271" s="2"/>
      <c r="B271" s="2"/>
      <c r="C271" s="15"/>
      <c r="D271" s="15"/>
      <c r="E271" s="15"/>
      <c r="F271" s="15"/>
      <c r="G271" s="15"/>
      <c r="H271" s="118"/>
      <c r="I271" s="15"/>
      <c r="J271" s="15"/>
      <c r="K271" s="15"/>
      <c r="L271" s="15"/>
      <c r="M271" s="15"/>
      <c r="N271" s="15"/>
    </row>
    <row r="272" spans="1:14" ht="12.75">
      <c r="A272" s="2"/>
      <c r="B272" s="2"/>
      <c r="C272" s="15"/>
      <c r="D272" s="15"/>
      <c r="E272" s="15"/>
      <c r="F272" s="15"/>
      <c r="G272" s="15"/>
      <c r="H272" s="118"/>
      <c r="I272" s="15"/>
      <c r="J272" s="15"/>
      <c r="K272" s="15"/>
      <c r="L272" s="15"/>
      <c r="M272" s="15"/>
      <c r="N272" s="15"/>
    </row>
    <row r="273" spans="1:14" ht="12.75">
      <c r="A273" s="2"/>
      <c r="B273" s="2"/>
      <c r="C273" s="15"/>
      <c r="D273" s="15"/>
      <c r="E273" s="15"/>
      <c r="F273" s="15"/>
      <c r="G273" s="15"/>
      <c r="H273" s="118"/>
      <c r="I273" s="15"/>
      <c r="J273" s="15"/>
      <c r="K273" s="15"/>
      <c r="L273" s="15"/>
      <c r="M273" s="15"/>
      <c r="N273" s="15"/>
    </row>
    <row r="274" spans="1:14" ht="12.75">
      <c r="A274" s="2"/>
      <c r="B274" s="2"/>
      <c r="C274" s="15"/>
      <c r="D274" s="15"/>
      <c r="E274" s="15"/>
      <c r="F274" s="15"/>
      <c r="G274" s="15"/>
      <c r="H274" s="118"/>
      <c r="I274" s="15"/>
      <c r="J274" s="15"/>
      <c r="K274" s="15"/>
      <c r="L274" s="15"/>
      <c r="M274" s="15"/>
      <c r="N274" s="15"/>
    </row>
    <row r="275" spans="1:14" ht="12.75">
      <c r="A275" s="2"/>
      <c r="B275" s="2"/>
      <c r="C275" s="15"/>
      <c r="D275" s="15"/>
      <c r="E275" s="15"/>
      <c r="F275" s="15"/>
      <c r="G275" s="15"/>
      <c r="H275" s="118"/>
      <c r="I275" s="15"/>
      <c r="J275" s="15"/>
      <c r="K275" s="15"/>
      <c r="L275" s="15"/>
      <c r="M275" s="15"/>
      <c r="N275" s="15"/>
    </row>
    <row r="276" spans="1:14" ht="12.75">
      <c r="A276" s="2"/>
      <c r="B276" s="2"/>
      <c r="C276" s="15"/>
      <c r="D276" s="15"/>
      <c r="E276" s="15"/>
      <c r="F276" s="15"/>
      <c r="G276" s="15"/>
      <c r="H276" s="118"/>
      <c r="I276" s="15"/>
      <c r="J276" s="15"/>
      <c r="K276" s="15"/>
      <c r="L276" s="15"/>
      <c r="M276" s="15"/>
      <c r="N276" s="15"/>
    </row>
    <row r="277" spans="1:14" ht="12.75">
      <c r="A277" s="2"/>
      <c r="B277" s="2"/>
      <c r="C277" s="15"/>
      <c r="D277" s="15"/>
      <c r="E277" s="15"/>
      <c r="F277" s="15"/>
      <c r="G277" s="15"/>
      <c r="H277" s="118"/>
      <c r="I277" s="15"/>
      <c r="J277" s="15"/>
      <c r="K277" s="15"/>
      <c r="L277" s="15"/>
      <c r="M277" s="15"/>
      <c r="N277" s="15"/>
    </row>
    <row r="278" spans="1:14" ht="12.75">
      <c r="A278" s="2"/>
      <c r="B278" s="2"/>
      <c r="C278" s="15"/>
      <c r="D278" s="15"/>
      <c r="E278" s="15"/>
      <c r="F278" s="15"/>
      <c r="G278" s="15"/>
      <c r="H278" s="118"/>
      <c r="I278" s="15"/>
      <c r="J278" s="15"/>
      <c r="K278" s="15"/>
      <c r="L278" s="15"/>
      <c r="M278" s="15"/>
      <c r="N278" s="15"/>
    </row>
    <row r="279" spans="1:14" ht="12.75">
      <c r="A279" s="2"/>
      <c r="B279" s="2"/>
      <c r="C279" s="15"/>
      <c r="D279" s="15"/>
      <c r="E279" s="15"/>
      <c r="F279" s="15"/>
      <c r="G279" s="15"/>
      <c r="H279" s="118"/>
      <c r="I279" s="15"/>
      <c r="J279" s="15"/>
      <c r="K279" s="15"/>
      <c r="L279" s="15"/>
      <c r="M279" s="15"/>
      <c r="N279" s="15"/>
    </row>
    <row r="280" spans="1:14" ht="12.75">
      <c r="A280" s="2"/>
      <c r="B280" s="2"/>
      <c r="C280" s="15"/>
      <c r="D280" s="15"/>
      <c r="E280" s="15"/>
      <c r="F280" s="15"/>
      <c r="G280" s="15"/>
      <c r="H280" s="118"/>
      <c r="I280" s="15"/>
      <c r="J280" s="15"/>
      <c r="K280" s="15"/>
      <c r="L280" s="15"/>
      <c r="M280" s="15"/>
      <c r="N280" s="15"/>
    </row>
    <row r="281" spans="1:14" ht="12.75">
      <c r="A281" s="2"/>
      <c r="B281" s="2"/>
      <c r="C281" s="15"/>
      <c r="D281" s="15"/>
      <c r="E281" s="15"/>
      <c r="F281" s="15"/>
      <c r="G281" s="15"/>
      <c r="H281" s="118"/>
      <c r="I281" s="15"/>
      <c r="J281" s="15"/>
      <c r="K281" s="15"/>
      <c r="L281" s="15"/>
      <c r="M281" s="15"/>
      <c r="N281" s="15"/>
    </row>
    <row r="282" spans="1:14" ht="12.75">
      <c r="A282" s="2"/>
      <c r="B282" s="2"/>
      <c r="C282" s="15"/>
      <c r="D282" s="15"/>
      <c r="E282" s="15"/>
      <c r="F282" s="15"/>
      <c r="G282" s="15"/>
      <c r="H282" s="118"/>
      <c r="I282" s="15"/>
      <c r="J282" s="15"/>
      <c r="K282" s="15"/>
      <c r="L282" s="15"/>
      <c r="M282" s="15"/>
      <c r="N282" s="15"/>
    </row>
    <row r="283" spans="1:14" ht="12.75">
      <c r="A283" s="2"/>
      <c r="B283" s="2"/>
      <c r="C283" s="15"/>
      <c r="D283" s="15"/>
      <c r="E283" s="15"/>
      <c r="F283" s="15"/>
      <c r="G283" s="15"/>
      <c r="H283" s="118"/>
      <c r="I283" s="15"/>
      <c r="J283" s="15"/>
      <c r="K283" s="15"/>
      <c r="L283" s="15"/>
      <c r="M283" s="15"/>
      <c r="N283" s="15"/>
    </row>
    <row r="284" spans="1:14" ht="12.75">
      <c r="A284" s="2"/>
      <c r="B284" s="2"/>
      <c r="C284" s="15"/>
      <c r="D284" s="15"/>
      <c r="E284" s="15"/>
      <c r="F284" s="15"/>
      <c r="G284" s="15"/>
      <c r="H284" s="118"/>
      <c r="I284" s="15"/>
      <c r="J284" s="15"/>
      <c r="K284" s="15"/>
      <c r="L284" s="15"/>
      <c r="M284" s="15"/>
      <c r="N284" s="15"/>
    </row>
    <row r="285" spans="1:14" ht="12.75">
      <c r="A285" s="2"/>
      <c r="B285" s="2"/>
      <c r="C285" s="15"/>
      <c r="D285" s="15"/>
      <c r="E285" s="15"/>
      <c r="F285" s="15"/>
      <c r="G285" s="15"/>
      <c r="H285" s="118"/>
      <c r="I285" s="15"/>
      <c r="J285" s="15"/>
      <c r="K285" s="15"/>
      <c r="L285" s="15"/>
      <c r="M285" s="15"/>
      <c r="N285" s="15"/>
    </row>
    <row r="286" spans="1:14" ht="12.75">
      <c r="A286" s="2"/>
      <c r="B286" s="2"/>
      <c r="C286" s="15"/>
      <c r="D286" s="15"/>
      <c r="E286" s="15"/>
      <c r="F286" s="15"/>
      <c r="G286" s="15"/>
      <c r="H286" s="118"/>
      <c r="I286" s="15"/>
      <c r="J286" s="15"/>
      <c r="K286" s="15"/>
      <c r="L286" s="15"/>
      <c r="M286" s="15"/>
      <c r="N286" s="15"/>
    </row>
    <row r="287" spans="1:14" ht="12.75">
      <c r="A287" s="2"/>
      <c r="B287" s="2"/>
      <c r="C287" s="15"/>
      <c r="D287" s="15"/>
      <c r="E287" s="15"/>
      <c r="F287" s="15"/>
      <c r="G287" s="15"/>
      <c r="H287" s="118"/>
      <c r="I287" s="15"/>
      <c r="J287" s="15"/>
      <c r="K287" s="15"/>
      <c r="L287" s="15"/>
      <c r="M287" s="15"/>
      <c r="N287" s="15"/>
    </row>
    <row r="288" spans="1:14" ht="12.75">
      <c r="A288" s="2"/>
      <c r="B288" s="2"/>
      <c r="C288" s="15"/>
      <c r="D288" s="15"/>
      <c r="E288" s="15"/>
      <c r="F288" s="15"/>
      <c r="G288" s="15"/>
      <c r="H288" s="118"/>
      <c r="I288" s="15"/>
      <c r="J288" s="15"/>
      <c r="K288" s="15"/>
      <c r="L288" s="15"/>
      <c r="M288" s="15"/>
      <c r="N288" s="15"/>
    </row>
    <row r="289" spans="1:14" ht="12.75">
      <c r="A289" s="2"/>
      <c r="B289" s="2"/>
      <c r="C289" s="15"/>
      <c r="D289" s="15"/>
      <c r="E289" s="15"/>
      <c r="F289" s="15"/>
      <c r="G289" s="15"/>
      <c r="H289" s="118"/>
      <c r="I289" s="15"/>
      <c r="J289" s="15"/>
      <c r="K289" s="15"/>
      <c r="L289" s="15"/>
      <c r="M289" s="15"/>
      <c r="N289" s="15"/>
    </row>
    <row r="290" spans="1:14" ht="12.75">
      <c r="A290" s="2"/>
      <c r="B290" s="2"/>
      <c r="C290" s="15"/>
      <c r="D290" s="15"/>
      <c r="E290" s="15"/>
      <c r="F290" s="15"/>
      <c r="G290" s="15"/>
      <c r="H290" s="118"/>
      <c r="I290" s="15"/>
      <c r="J290" s="15"/>
      <c r="K290" s="15"/>
      <c r="L290" s="15"/>
      <c r="M290" s="15"/>
      <c r="N290" s="15"/>
    </row>
    <row r="291" spans="1:14" ht="12.75">
      <c r="A291" s="2"/>
      <c r="B291" s="2"/>
      <c r="C291" s="15"/>
      <c r="D291" s="15"/>
      <c r="E291" s="15"/>
      <c r="F291" s="15"/>
      <c r="G291" s="15"/>
      <c r="H291" s="118"/>
      <c r="I291" s="15"/>
      <c r="J291" s="15"/>
      <c r="K291" s="15"/>
      <c r="L291" s="15"/>
      <c r="M291" s="15"/>
      <c r="N291" s="15"/>
    </row>
    <row r="292" spans="1:14" ht="12.75">
      <c r="A292" s="2"/>
      <c r="B292" s="2"/>
      <c r="C292" s="15"/>
      <c r="D292" s="15"/>
      <c r="E292" s="15"/>
      <c r="F292" s="15"/>
      <c r="G292" s="15"/>
      <c r="H292" s="118"/>
      <c r="I292" s="15"/>
      <c r="J292" s="15"/>
      <c r="K292" s="15"/>
      <c r="L292" s="15"/>
      <c r="M292" s="15"/>
      <c r="N292" s="15"/>
    </row>
    <row r="293" spans="1:14" ht="12.75">
      <c r="A293" s="2"/>
      <c r="B293" s="2"/>
      <c r="C293" s="15"/>
      <c r="D293" s="15"/>
      <c r="E293" s="15"/>
      <c r="F293" s="15"/>
      <c r="G293" s="15"/>
      <c r="H293" s="118"/>
      <c r="I293" s="15"/>
      <c r="J293" s="15"/>
      <c r="K293" s="15"/>
      <c r="L293" s="15"/>
      <c r="M293" s="15"/>
      <c r="N293" s="15"/>
    </row>
    <row r="294" spans="1:14" ht="12.75">
      <c r="A294" s="2"/>
      <c r="B294" s="2"/>
      <c r="C294" s="15"/>
      <c r="D294" s="15"/>
      <c r="E294" s="15"/>
      <c r="F294" s="15"/>
      <c r="G294" s="15"/>
      <c r="H294" s="118"/>
      <c r="I294" s="15"/>
      <c r="J294" s="15"/>
      <c r="K294" s="15"/>
      <c r="L294" s="15"/>
      <c r="M294" s="15"/>
      <c r="N294" s="15"/>
    </row>
    <row r="295" spans="1:14" ht="12.75">
      <c r="A295" s="2"/>
      <c r="B295" s="2"/>
      <c r="C295" s="15"/>
      <c r="D295" s="15"/>
      <c r="E295" s="15"/>
      <c r="F295" s="15"/>
      <c r="G295" s="15"/>
      <c r="H295" s="118"/>
      <c r="I295" s="15"/>
      <c r="J295" s="15"/>
      <c r="K295" s="15"/>
      <c r="L295" s="15"/>
      <c r="M295" s="15"/>
      <c r="N295" s="15"/>
    </row>
    <row r="296" spans="1:14" ht="12.75">
      <c r="A296" s="2"/>
      <c r="B296" s="2"/>
      <c r="C296" s="15"/>
      <c r="D296" s="15"/>
      <c r="E296" s="15"/>
      <c r="F296" s="15"/>
      <c r="G296" s="15"/>
      <c r="H296" s="118"/>
      <c r="I296" s="15"/>
      <c r="J296" s="15"/>
      <c r="K296" s="15"/>
      <c r="L296" s="15"/>
      <c r="M296" s="15"/>
      <c r="N296" s="15"/>
    </row>
    <row r="297" spans="1:14" ht="12.75">
      <c r="A297" s="2"/>
      <c r="B297" s="2"/>
      <c r="C297" s="15"/>
      <c r="D297" s="15"/>
      <c r="E297" s="15"/>
      <c r="F297" s="15"/>
      <c r="G297" s="15"/>
      <c r="H297" s="118"/>
      <c r="I297" s="15"/>
      <c r="J297" s="15"/>
      <c r="K297" s="15"/>
      <c r="L297" s="15"/>
      <c r="M297" s="15"/>
      <c r="N297" s="15"/>
    </row>
    <row r="298" spans="1:14" ht="12.75">
      <c r="A298" s="2"/>
      <c r="B298" s="2"/>
      <c r="C298" s="15"/>
      <c r="D298" s="15"/>
      <c r="E298" s="15"/>
      <c r="F298" s="15"/>
      <c r="G298" s="15"/>
      <c r="H298" s="118"/>
      <c r="I298" s="15"/>
      <c r="J298" s="15"/>
      <c r="K298" s="15"/>
      <c r="L298" s="15"/>
      <c r="M298" s="15"/>
      <c r="N298" s="15"/>
    </row>
    <row r="299" spans="1:14" ht="12.75">
      <c r="A299" s="2"/>
      <c r="B299" s="2"/>
      <c r="C299" s="15"/>
      <c r="D299" s="15"/>
      <c r="E299" s="15"/>
      <c r="F299" s="15"/>
      <c r="G299" s="15"/>
      <c r="H299" s="118"/>
      <c r="I299" s="15"/>
      <c r="J299" s="15"/>
      <c r="K299" s="15"/>
      <c r="L299" s="15"/>
      <c r="M299" s="15"/>
      <c r="N299" s="15"/>
    </row>
    <row r="300" spans="1:14" ht="12.75">
      <c r="A300" s="2"/>
      <c r="B300" s="2"/>
      <c r="C300" s="15"/>
      <c r="D300" s="15"/>
      <c r="E300" s="15"/>
      <c r="F300" s="15"/>
      <c r="G300" s="15"/>
      <c r="H300" s="118"/>
      <c r="I300" s="15"/>
      <c r="J300" s="15"/>
      <c r="K300" s="15"/>
      <c r="L300" s="15"/>
      <c r="M300" s="15"/>
      <c r="N300" s="15"/>
    </row>
    <row r="301" spans="1:14" ht="12.75">
      <c r="A301" s="2"/>
      <c r="B301" s="2"/>
      <c r="C301" s="15"/>
      <c r="D301" s="15"/>
      <c r="E301" s="15"/>
      <c r="F301" s="15"/>
      <c r="G301" s="15"/>
      <c r="H301" s="118"/>
      <c r="I301" s="15"/>
      <c r="J301" s="15"/>
      <c r="K301" s="15"/>
      <c r="L301" s="15"/>
      <c r="M301" s="15"/>
      <c r="N301" s="15"/>
    </row>
    <row r="302" spans="1:14" ht="12.75">
      <c r="A302" s="2"/>
      <c r="B302" s="2"/>
      <c r="C302" s="15"/>
      <c r="D302" s="15"/>
      <c r="E302" s="15"/>
      <c r="F302" s="15"/>
      <c r="G302" s="15"/>
      <c r="H302" s="118"/>
      <c r="I302" s="15"/>
      <c r="J302" s="15"/>
      <c r="K302" s="15"/>
      <c r="L302" s="15"/>
      <c r="M302" s="15"/>
      <c r="N302" s="15"/>
    </row>
    <row r="303" spans="1:14" ht="12.75">
      <c r="A303" s="2"/>
      <c r="B303" s="2"/>
      <c r="C303" s="15"/>
      <c r="D303" s="15"/>
      <c r="E303" s="15"/>
      <c r="F303" s="15"/>
      <c r="G303" s="15"/>
      <c r="H303" s="118"/>
      <c r="I303" s="15"/>
      <c r="J303" s="15"/>
      <c r="K303" s="15"/>
      <c r="L303" s="15"/>
      <c r="M303" s="15"/>
      <c r="N303" s="15"/>
    </row>
    <row r="304" spans="1:14" ht="12.75">
      <c r="A304" s="2"/>
      <c r="B304" s="2"/>
      <c r="C304" s="15"/>
      <c r="D304" s="15"/>
      <c r="E304" s="15"/>
      <c r="F304" s="15"/>
      <c r="G304" s="15"/>
      <c r="H304" s="118"/>
      <c r="I304" s="15"/>
      <c r="J304" s="15"/>
      <c r="K304" s="15"/>
      <c r="L304" s="15"/>
      <c r="M304" s="15"/>
      <c r="N304" s="15"/>
    </row>
    <row r="305" spans="1:14" ht="12.75">
      <c r="A305" s="2"/>
      <c r="B305" s="2"/>
      <c r="C305" s="15"/>
      <c r="D305" s="15"/>
      <c r="E305" s="15"/>
      <c r="F305" s="15"/>
      <c r="G305" s="15"/>
      <c r="H305" s="118"/>
      <c r="I305" s="15"/>
      <c r="J305" s="15"/>
      <c r="K305" s="15"/>
      <c r="L305" s="15"/>
      <c r="M305" s="15"/>
      <c r="N305" s="15"/>
    </row>
    <row r="306" spans="1:14" ht="12.75">
      <c r="A306" s="2"/>
      <c r="B306" s="2"/>
      <c r="C306" s="15"/>
      <c r="D306" s="15"/>
      <c r="E306" s="15"/>
      <c r="F306" s="15"/>
      <c r="G306" s="15"/>
      <c r="H306" s="118"/>
      <c r="I306" s="15"/>
      <c r="J306" s="15"/>
      <c r="K306" s="15"/>
      <c r="L306" s="15"/>
      <c r="M306" s="15"/>
      <c r="N306" s="15"/>
    </row>
    <row r="307" spans="1:14" ht="12.75">
      <c r="A307" s="2"/>
      <c r="B307" s="2"/>
      <c r="C307" s="15"/>
      <c r="D307" s="15"/>
      <c r="E307" s="15"/>
      <c r="F307" s="15"/>
      <c r="G307" s="15"/>
      <c r="H307" s="118"/>
      <c r="I307" s="15"/>
      <c r="J307" s="15"/>
      <c r="K307" s="15"/>
      <c r="L307" s="15"/>
      <c r="M307" s="15"/>
      <c r="N307" s="15"/>
    </row>
    <row r="308" spans="1:14" ht="12.75">
      <c r="A308" s="2"/>
      <c r="B308" s="2"/>
      <c r="C308" s="15"/>
      <c r="D308" s="15"/>
      <c r="E308" s="15"/>
      <c r="F308" s="15"/>
      <c r="G308" s="15"/>
      <c r="H308" s="118"/>
      <c r="I308" s="15"/>
      <c r="J308" s="15"/>
      <c r="K308" s="15"/>
      <c r="L308" s="15"/>
      <c r="M308" s="15"/>
      <c r="N308" s="15"/>
    </row>
    <row r="309" spans="1:14" ht="12.75">
      <c r="A309" s="2"/>
      <c r="B309" s="2"/>
      <c r="C309" s="15"/>
      <c r="D309" s="15"/>
      <c r="E309" s="15"/>
      <c r="F309" s="15"/>
      <c r="G309" s="15"/>
      <c r="H309" s="118"/>
      <c r="I309" s="15"/>
      <c r="J309" s="15"/>
      <c r="K309" s="15"/>
      <c r="L309" s="15"/>
      <c r="M309" s="15"/>
      <c r="N309" s="15"/>
    </row>
    <row r="310" spans="1:14" ht="12.75">
      <c r="A310" s="2"/>
      <c r="B310" s="2"/>
      <c r="C310" s="15"/>
      <c r="D310" s="15"/>
      <c r="E310" s="15"/>
      <c r="F310" s="15"/>
      <c r="G310" s="15"/>
      <c r="H310" s="118"/>
      <c r="I310" s="15"/>
      <c r="J310" s="15"/>
      <c r="K310" s="15"/>
      <c r="L310" s="15"/>
      <c r="M310" s="15"/>
      <c r="N310" s="15"/>
    </row>
    <row r="311" spans="1:14" ht="12.75">
      <c r="A311" s="2"/>
      <c r="B311" s="2"/>
      <c r="C311" s="15"/>
      <c r="D311" s="15"/>
      <c r="E311" s="15"/>
      <c r="F311" s="15"/>
      <c r="G311" s="15"/>
      <c r="H311" s="118"/>
      <c r="I311" s="15"/>
      <c r="J311" s="15"/>
      <c r="K311" s="15"/>
      <c r="L311" s="15"/>
      <c r="M311" s="15"/>
      <c r="N311" s="15"/>
    </row>
    <row r="312" spans="1:14" ht="12.75">
      <c r="A312" s="2"/>
      <c r="B312" s="2"/>
      <c r="C312" s="15"/>
      <c r="D312" s="15"/>
      <c r="E312" s="15"/>
      <c r="F312" s="15"/>
      <c r="G312" s="15"/>
      <c r="H312" s="118"/>
      <c r="I312" s="15"/>
      <c r="J312" s="15"/>
      <c r="K312" s="15"/>
      <c r="L312" s="15"/>
      <c r="M312" s="15"/>
      <c r="N312" s="15"/>
    </row>
    <row r="313" spans="1:14" ht="12.75">
      <c r="A313" s="2"/>
      <c r="B313" s="2"/>
      <c r="C313" s="15"/>
      <c r="D313" s="15"/>
      <c r="E313" s="15"/>
      <c r="F313" s="15"/>
      <c r="G313" s="15"/>
      <c r="H313" s="118"/>
      <c r="I313" s="15"/>
      <c r="J313" s="15"/>
      <c r="K313" s="15"/>
      <c r="L313" s="15"/>
      <c r="M313" s="15"/>
      <c r="N313" s="15"/>
    </row>
    <row r="314" spans="1:14" ht="12.75">
      <c r="A314" s="2"/>
      <c r="B314" s="2"/>
      <c r="C314" s="15"/>
      <c r="D314" s="15"/>
      <c r="E314" s="15"/>
      <c r="F314" s="15"/>
      <c r="G314" s="15"/>
      <c r="H314" s="118"/>
      <c r="I314" s="15"/>
      <c r="J314" s="15"/>
      <c r="K314" s="15"/>
      <c r="L314" s="15"/>
      <c r="M314" s="15"/>
      <c r="N314" s="15"/>
    </row>
    <row r="315" spans="1:14" ht="12.75">
      <c r="A315" s="2"/>
      <c r="B315" s="2"/>
      <c r="C315" s="15"/>
      <c r="D315" s="15"/>
      <c r="E315" s="15"/>
      <c r="F315" s="15"/>
      <c r="G315" s="15"/>
      <c r="H315" s="118"/>
      <c r="I315" s="15"/>
      <c r="J315" s="15"/>
      <c r="K315" s="15"/>
      <c r="L315" s="15"/>
      <c r="M315" s="15"/>
      <c r="N315" s="15"/>
    </row>
    <row r="316" spans="1:14" ht="12.75">
      <c r="A316" s="2"/>
      <c r="B316" s="2"/>
      <c r="C316" s="15"/>
      <c r="D316" s="15"/>
      <c r="E316" s="15"/>
      <c r="F316" s="15"/>
      <c r="G316" s="15"/>
      <c r="H316" s="118"/>
      <c r="I316" s="15"/>
      <c r="J316" s="15"/>
      <c r="K316" s="15"/>
      <c r="L316" s="15"/>
      <c r="M316" s="15"/>
      <c r="N316" s="15"/>
    </row>
    <row r="317" spans="1:14" ht="12.75">
      <c r="A317" s="2"/>
      <c r="B317" s="2"/>
      <c r="C317" s="15"/>
      <c r="D317" s="15"/>
      <c r="E317" s="15"/>
      <c r="F317" s="15"/>
      <c r="G317" s="15"/>
      <c r="H317" s="118"/>
      <c r="I317" s="15"/>
      <c r="J317" s="15"/>
      <c r="K317" s="15"/>
      <c r="L317" s="15"/>
      <c r="M317" s="15"/>
      <c r="N317" s="15"/>
    </row>
    <row r="318" spans="1:14" ht="12.75">
      <c r="A318" s="2"/>
      <c r="B318" s="2"/>
      <c r="C318" s="15"/>
      <c r="D318" s="15"/>
      <c r="E318" s="15"/>
      <c r="F318" s="15"/>
      <c r="G318" s="15"/>
      <c r="H318" s="118"/>
      <c r="I318" s="15"/>
      <c r="J318" s="15"/>
      <c r="K318" s="15"/>
      <c r="L318" s="15"/>
      <c r="M318" s="15"/>
      <c r="N318" s="15"/>
    </row>
    <row r="319" spans="1:14" ht="12.75">
      <c r="A319" s="2"/>
      <c r="B319" s="2"/>
      <c r="C319" s="15"/>
      <c r="D319" s="15"/>
      <c r="E319" s="15"/>
      <c r="F319" s="15"/>
      <c r="G319" s="15"/>
      <c r="H319" s="118"/>
      <c r="I319" s="15"/>
      <c r="J319" s="15"/>
      <c r="K319" s="15"/>
      <c r="L319" s="15"/>
      <c r="M319" s="15"/>
      <c r="N319" s="15"/>
    </row>
    <row r="320" spans="1:14" ht="12.75">
      <c r="A320" s="2"/>
      <c r="B320" s="2"/>
      <c r="C320" s="15"/>
      <c r="D320" s="15"/>
      <c r="E320" s="15"/>
      <c r="F320" s="15"/>
      <c r="G320" s="15"/>
      <c r="H320" s="118"/>
      <c r="I320" s="15"/>
      <c r="J320" s="15"/>
      <c r="K320" s="15"/>
      <c r="L320" s="15"/>
      <c r="M320" s="15"/>
      <c r="N320" s="15"/>
    </row>
    <row r="321" spans="1:14" ht="12.75">
      <c r="A321" s="2"/>
      <c r="B321" s="2"/>
      <c r="C321" s="15"/>
      <c r="D321" s="15"/>
      <c r="E321" s="15"/>
      <c r="F321" s="15"/>
      <c r="G321" s="15"/>
      <c r="H321" s="118"/>
      <c r="I321" s="15"/>
      <c r="J321" s="15"/>
      <c r="K321" s="15"/>
      <c r="L321" s="15"/>
      <c r="M321" s="15"/>
      <c r="N321" s="15"/>
    </row>
    <row r="322" spans="1:14" ht="12.75">
      <c r="A322" s="2"/>
      <c r="B322" s="2"/>
      <c r="C322" s="15"/>
      <c r="D322" s="15"/>
      <c r="E322" s="15"/>
      <c r="F322" s="15"/>
      <c r="G322" s="15"/>
      <c r="H322" s="118"/>
      <c r="I322" s="15"/>
      <c r="J322" s="15"/>
      <c r="K322" s="15"/>
      <c r="L322" s="15"/>
      <c r="M322" s="15"/>
      <c r="N322" s="15"/>
    </row>
    <row r="323" spans="1:14" ht="12.75">
      <c r="A323" s="2"/>
      <c r="B323" s="2"/>
      <c r="C323" s="15"/>
      <c r="D323" s="15"/>
      <c r="E323" s="15"/>
      <c r="F323" s="15"/>
      <c r="G323" s="15"/>
      <c r="H323" s="118"/>
      <c r="I323" s="15"/>
      <c r="J323" s="15"/>
      <c r="K323" s="15"/>
      <c r="L323" s="15"/>
      <c r="M323" s="15"/>
      <c r="N323" s="15"/>
    </row>
    <row r="324" spans="1:14" ht="12.75">
      <c r="A324" s="2"/>
      <c r="B324" s="2"/>
      <c r="C324" s="15"/>
      <c r="D324" s="15"/>
      <c r="E324" s="15"/>
      <c r="F324" s="15"/>
      <c r="G324" s="15"/>
      <c r="H324" s="118"/>
      <c r="I324" s="15"/>
      <c r="J324" s="15"/>
      <c r="K324" s="15"/>
      <c r="L324" s="15"/>
      <c r="M324" s="15"/>
      <c r="N324" s="15"/>
    </row>
    <row r="325" spans="1:14" ht="12.75">
      <c r="A325" s="2"/>
      <c r="B325" s="2"/>
      <c r="C325" s="15"/>
      <c r="D325" s="15"/>
      <c r="E325" s="15"/>
      <c r="F325" s="15"/>
      <c r="G325" s="15"/>
      <c r="H325" s="118"/>
      <c r="I325" s="15"/>
      <c r="J325" s="15"/>
      <c r="K325" s="15"/>
      <c r="L325" s="15"/>
      <c r="M325" s="15"/>
      <c r="N325" s="15"/>
    </row>
    <row r="326" spans="1:14" ht="12.75">
      <c r="A326" s="2"/>
      <c r="B326" s="2"/>
      <c r="C326" s="15"/>
      <c r="D326" s="15"/>
      <c r="E326" s="15"/>
      <c r="F326" s="15"/>
      <c r="G326" s="15"/>
      <c r="H326" s="118"/>
      <c r="I326" s="15"/>
      <c r="J326" s="15"/>
      <c r="K326" s="15"/>
      <c r="L326" s="15"/>
      <c r="M326" s="15"/>
      <c r="N326" s="15"/>
    </row>
    <row r="327" spans="1:14" ht="12.75">
      <c r="A327" s="2"/>
      <c r="B327" s="2"/>
      <c r="C327" s="15"/>
      <c r="D327" s="15"/>
      <c r="E327" s="15"/>
      <c r="F327" s="15"/>
      <c r="G327" s="15"/>
      <c r="H327" s="118"/>
      <c r="I327" s="15"/>
      <c r="J327" s="15"/>
      <c r="K327" s="15"/>
      <c r="L327" s="15"/>
      <c r="M327" s="15"/>
      <c r="N327" s="15"/>
    </row>
    <row r="328" spans="1:14" ht="12.75">
      <c r="A328" s="2"/>
      <c r="B328" s="2"/>
      <c r="C328" s="15"/>
      <c r="D328" s="15"/>
      <c r="E328" s="15"/>
      <c r="F328" s="15"/>
      <c r="G328" s="15"/>
      <c r="H328" s="118"/>
      <c r="I328" s="15"/>
      <c r="J328" s="15"/>
      <c r="K328" s="15"/>
      <c r="L328" s="15"/>
      <c r="M328" s="15"/>
      <c r="N328" s="15"/>
    </row>
    <row r="329" spans="1:14" ht="12.75">
      <c r="A329" s="2"/>
      <c r="B329" s="2"/>
      <c r="C329" s="15"/>
      <c r="D329" s="15"/>
      <c r="E329" s="15"/>
      <c r="F329" s="15"/>
      <c r="G329" s="15"/>
      <c r="H329" s="118"/>
      <c r="I329" s="15"/>
      <c r="J329" s="15"/>
      <c r="K329" s="15"/>
      <c r="L329" s="15"/>
      <c r="M329" s="15"/>
      <c r="N329" s="15"/>
    </row>
    <row r="330" spans="1:14" ht="12.75">
      <c r="A330" s="2"/>
      <c r="B330" s="2"/>
      <c r="C330" s="15"/>
      <c r="D330" s="15"/>
      <c r="E330" s="15"/>
      <c r="F330" s="15"/>
      <c r="G330" s="15"/>
      <c r="H330" s="118"/>
      <c r="I330" s="15"/>
      <c r="J330" s="15"/>
      <c r="K330" s="15"/>
      <c r="L330" s="15"/>
      <c r="M330" s="15"/>
      <c r="N330" s="15"/>
    </row>
    <row r="331" spans="3:14" ht="12.75">
      <c r="C331" s="87"/>
      <c r="D331" s="87"/>
      <c r="E331" s="87"/>
      <c r="F331" s="87"/>
      <c r="G331" s="87"/>
      <c r="H331" s="58"/>
      <c r="I331" s="87"/>
      <c r="J331" s="87"/>
      <c r="K331" s="87"/>
      <c r="L331" s="87"/>
      <c r="M331" s="87"/>
      <c r="N331" s="88"/>
    </row>
    <row r="332" spans="3:14" ht="12.75">
      <c r="C332" s="87"/>
      <c r="D332" s="87"/>
      <c r="E332" s="87"/>
      <c r="F332" s="87"/>
      <c r="G332" s="87"/>
      <c r="H332" s="58"/>
      <c r="I332" s="87"/>
      <c r="J332" s="87"/>
      <c r="K332" s="87"/>
      <c r="L332" s="87"/>
      <c r="M332" s="87"/>
      <c r="N332" s="88"/>
    </row>
    <row r="333" spans="3:14" ht="12.75">
      <c r="C333" s="87"/>
      <c r="D333" s="87"/>
      <c r="E333" s="87"/>
      <c r="F333" s="87"/>
      <c r="G333" s="87"/>
      <c r="H333" s="58"/>
      <c r="I333" s="87"/>
      <c r="J333" s="87"/>
      <c r="K333" s="87"/>
      <c r="L333" s="87"/>
      <c r="M333" s="87"/>
      <c r="N333" s="88"/>
    </row>
    <row r="334" spans="3:14" ht="12.75">
      <c r="C334" s="87"/>
      <c r="D334" s="87"/>
      <c r="E334" s="87"/>
      <c r="F334" s="87"/>
      <c r="G334" s="87"/>
      <c r="H334" s="58"/>
      <c r="I334" s="87"/>
      <c r="J334" s="87"/>
      <c r="K334" s="87"/>
      <c r="L334" s="87"/>
      <c r="M334" s="87"/>
      <c r="N334" s="88"/>
    </row>
    <row r="335" spans="3:14" ht="12.75">
      <c r="C335" s="87"/>
      <c r="D335" s="87"/>
      <c r="E335" s="87"/>
      <c r="F335" s="87"/>
      <c r="G335" s="87"/>
      <c r="H335" s="58"/>
      <c r="I335" s="87"/>
      <c r="J335" s="87"/>
      <c r="K335" s="87"/>
      <c r="L335" s="87"/>
      <c r="M335" s="87"/>
      <c r="N335" s="88"/>
    </row>
    <row r="336" spans="3:14" ht="12.75">
      <c r="C336" s="87"/>
      <c r="D336" s="87"/>
      <c r="E336" s="87"/>
      <c r="F336" s="87"/>
      <c r="G336" s="87"/>
      <c r="H336" s="58"/>
      <c r="I336" s="87"/>
      <c r="J336" s="87"/>
      <c r="K336" s="87"/>
      <c r="L336" s="87"/>
      <c r="M336" s="87"/>
      <c r="N336" s="88"/>
    </row>
    <row r="337" spans="3:14" ht="12.75">
      <c r="C337" s="87"/>
      <c r="D337" s="87"/>
      <c r="E337" s="87"/>
      <c r="F337" s="87"/>
      <c r="G337" s="87"/>
      <c r="H337" s="58"/>
      <c r="I337" s="87"/>
      <c r="J337" s="87"/>
      <c r="K337" s="87"/>
      <c r="L337" s="87"/>
      <c r="M337" s="87"/>
      <c r="N337" s="88"/>
    </row>
    <row r="338" spans="3:14" ht="12.75">
      <c r="C338" s="87"/>
      <c r="D338" s="87"/>
      <c r="E338" s="87"/>
      <c r="F338" s="87"/>
      <c r="G338" s="87"/>
      <c r="H338" s="58"/>
      <c r="I338" s="87"/>
      <c r="J338" s="87"/>
      <c r="K338" s="87"/>
      <c r="L338" s="87"/>
      <c r="M338" s="87"/>
      <c r="N338" s="88"/>
    </row>
    <row r="339" spans="3:14" ht="12.75">
      <c r="C339" s="87"/>
      <c r="D339" s="87"/>
      <c r="E339" s="87"/>
      <c r="F339" s="87"/>
      <c r="G339" s="87"/>
      <c r="H339" s="58"/>
      <c r="I339" s="87"/>
      <c r="J339" s="87"/>
      <c r="K339" s="87"/>
      <c r="L339" s="87"/>
      <c r="M339" s="87"/>
      <c r="N339" s="88"/>
    </row>
    <row r="340" spans="3:14" ht="12.75">
      <c r="C340" s="87"/>
      <c r="D340" s="87"/>
      <c r="E340" s="87"/>
      <c r="F340" s="87"/>
      <c r="G340" s="87"/>
      <c r="H340" s="58"/>
      <c r="I340" s="87"/>
      <c r="J340" s="87"/>
      <c r="K340" s="87"/>
      <c r="L340" s="87"/>
      <c r="M340" s="87"/>
      <c r="N340" s="88"/>
    </row>
    <row r="341" spans="3:14" ht="12.75">
      <c r="C341" s="87"/>
      <c r="D341" s="87"/>
      <c r="E341" s="87"/>
      <c r="F341" s="87"/>
      <c r="G341" s="87"/>
      <c r="H341" s="58"/>
      <c r="I341" s="87"/>
      <c r="J341" s="87"/>
      <c r="K341" s="87"/>
      <c r="L341" s="87"/>
      <c r="M341" s="87"/>
      <c r="N341" s="88"/>
    </row>
    <row r="342" spans="3:14" ht="12.75">
      <c r="C342" s="87"/>
      <c r="D342" s="87"/>
      <c r="E342" s="87"/>
      <c r="F342" s="87"/>
      <c r="G342" s="87"/>
      <c r="H342" s="58"/>
      <c r="I342" s="87"/>
      <c r="J342" s="87"/>
      <c r="K342" s="87"/>
      <c r="L342" s="87"/>
      <c r="M342" s="87"/>
      <c r="N342" s="88"/>
    </row>
    <row r="343" spans="3:14" ht="12.75">
      <c r="C343" s="87"/>
      <c r="D343" s="87"/>
      <c r="E343" s="87"/>
      <c r="F343" s="87"/>
      <c r="G343" s="87"/>
      <c r="H343" s="58"/>
      <c r="I343" s="87"/>
      <c r="J343" s="87"/>
      <c r="K343" s="87"/>
      <c r="L343" s="87"/>
      <c r="M343" s="87"/>
      <c r="N343" s="88"/>
    </row>
    <row r="344" spans="3:14" ht="12.75">
      <c r="C344" s="87"/>
      <c r="D344" s="87"/>
      <c r="E344" s="87"/>
      <c r="F344" s="87"/>
      <c r="G344" s="87"/>
      <c r="H344" s="58"/>
      <c r="I344" s="87"/>
      <c r="J344" s="87"/>
      <c r="K344" s="87"/>
      <c r="L344" s="87"/>
      <c r="M344" s="87"/>
      <c r="N344" s="88"/>
    </row>
    <row r="345" spans="3:14" ht="12.75">
      <c r="C345" s="87"/>
      <c r="D345" s="87"/>
      <c r="E345" s="87"/>
      <c r="F345" s="87"/>
      <c r="G345" s="87"/>
      <c r="H345" s="58"/>
      <c r="I345" s="87"/>
      <c r="J345" s="87"/>
      <c r="K345" s="87"/>
      <c r="L345" s="87"/>
      <c r="M345" s="87"/>
      <c r="N345" s="88"/>
    </row>
    <row r="346" spans="3:14" ht="12.75">
      <c r="C346" s="87"/>
      <c r="D346" s="87"/>
      <c r="E346" s="87"/>
      <c r="F346" s="87"/>
      <c r="G346" s="87"/>
      <c r="H346" s="58"/>
      <c r="I346" s="87"/>
      <c r="J346" s="87"/>
      <c r="K346" s="87"/>
      <c r="L346" s="87"/>
      <c r="M346" s="87"/>
      <c r="N346" s="88"/>
    </row>
    <row r="347" spans="3:14" ht="12.75">
      <c r="C347" s="87"/>
      <c r="D347" s="87"/>
      <c r="E347" s="87"/>
      <c r="F347" s="87"/>
      <c r="G347" s="87"/>
      <c r="H347" s="58"/>
      <c r="I347" s="87"/>
      <c r="J347" s="87"/>
      <c r="K347" s="87"/>
      <c r="L347" s="87"/>
      <c r="M347" s="87"/>
      <c r="N347" s="88"/>
    </row>
    <row r="348" spans="3:14" ht="12.75">
      <c r="C348" s="87"/>
      <c r="D348" s="87"/>
      <c r="E348" s="87"/>
      <c r="F348" s="87"/>
      <c r="G348" s="87"/>
      <c r="H348" s="58"/>
      <c r="I348" s="87"/>
      <c r="J348" s="87"/>
      <c r="K348" s="87"/>
      <c r="L348" s="87"/>
      <c r="M348" s="87"/>
      <c r="N348" s="88"/>
    </row>
    <row r="499" spans="2:14" ht="12.75">
      <c r="B499" s="1"/>
      <c r="E499" s="1"/>
      <c r="H499" s="58"/>
      <c r="K499" s="10"/>
      <c r="N499" s="33"/>
    </row>
  </sheetData>
  <sheetProtection/>
  <mergeCells count="5">
    <mergeCell ref="M2:N2"/>
    <mergeCell ref="A2:B2"/>
    <mergeCell ref="D2:E2"/>
    <mergeCell ref="G2:H2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2018-12-18T06:56:07Z</cp:lastPrinted>
  <dcterms:created xsi:type="dcterms:W3CDTF">1996-10-08T23:32:33Z</dcterms:created>
  <dcterms:modified xsi:type="dcterms:W3CDTF">2018-12-18T06:57:17Z</dcterms:modified>
  <cp:category/>
  <cp:version/>
  <cp:contentType/>
  <cp:contentStatus/>
</cp:coreProperties>
</file>